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 firstSheet="1" activeTab="1"/>
  </bookViews>
  <sheets>
    <sheet name="Baixa Densidade" sheetId="1" state="hidden" r:id="rId1"/>
    <sheet name="SIMULADOR" sheetId="2" r:id="rId2"/>
    <sheet name="Auxiliar" sheetId="3" state="hidden" r:id="rId3"/>
  </sheets>
  <definedNames>
    <definedName name="MODALIDADE">Auxiliar!$A$4:$A$7</definedName>
  </definedNames>
  <calcPr calcId="125725"/>
  <extLst>
    <ext uri="GoogleSheetsCustomDataVersion1">
      <go:sheetsCustomData xmlns:go="http://customooxmlschemas.google.com/" r:id="rId7" roundtripDataSignature="AMtx7mjEMT5ydfZGhNIvXuR4FKxQXE+l7g=="/>
    </ext>
  </extLst>
</workbook>
</file>

<file path=xl/calcChain.xml><?xml version="1.0" encoding="utf-8"?>
<calcChain xmlns="http://schemas.openxmlformats.org/spreadsheetml/2006/main">
  <c r="X34" i="2"/>
  <c r="J33"/>
  <c r="B33"/>
  <c r="X33" s="1"/>
  <c r="A33"/>
  <c r="J32"/>
  <c r="B32"/>
  <c r="X32" s="1"/>
  <c r="A32"/>
  <c r="J31"/>
  <c r="B31"/>
  <c r="X31" s="1"/>
  <c r="A31"/>
  <c r="J30"/>
  <c r="B30"/>
  <c r="X30" s="1"/>
  <c r="A30"/>
  <c r="J29"/>
  <c r="B29"/>
  <c r="X29" s="1"/>
  <c r="A29"/>
  <c r="X28"/>
  <c r="P28"/>
  <c r="J28"/>
  <c r="B28"/>
  <c r="A28"/>
  <c r="J27"/>
  <c r="B27"/>
  <c r="X27" s="1"/>
  <c r="A27"/>
  <c r="J26"/>
  <c r="B26"/>
  <c r="X26" s="1"/>
  <c r="A26"/>
  <c r="J25"/>
  <c r="B25"/>
  <c r="X25" s="1"/>
  <c r="A25"/>
  <c r="J24"/>
  <c r="B24"/>
  <c r="X24" s="1"/>
  <c r="A24"/>
  <c r="J23"/>
  <c r="B23"/>
  <c r="X23" s="1"/>
  <c r="A23"/>
  <c r="J22"/>
  <c r="B22"/>
  <c r="X22" s="1"/>
  <c r="A22"/>
  <c r="J21"/>
  <c r="B21"/>
  <c r="X21" s="1"/>
  <c r="J20"/>
  <c r="B20"/>
  <c r="J36" s="1"/>
  <c r="A20"/>
  <c r="A21" s="1"/>
  <c r="I4"/>
  <c r="F33" s="1"/>
  <c r="F21" l="1"/>
  <c r="F23"/>
  <c r="F25"/>
  <c r="F27"/>
  <c r="G30"/>
  <c r="G32"/>
  <c r="G22"/>
  <c r="G24"/>
  <c r="G26"/>
  <c r="G28"/>
  <c r="F30"/>
  <c r="F32"/>
  <c r="F20"/>
  <c r="F22"/>
  <c r="F24"/>
  <c r="F26"/>
  <c r="F28"/>
  <c r="G29"/>
  <c r="G31"/>
  <c r="G33"/>
  <c r="H33" s="1"/>
  <c r="K33" s="1"/>
  <c r="X20"/>
  <c r="G20" s="1"/>
  <c r="G21"/>
  <c r="G23"/>
  <c r="G25"/>
  <c r="G27"/>
  <c r="F29"/>
  <c r="F31"/>
  <c r="L33" l="1"/>
  <c r="M33" s="1"/>
  <c r="K28"/>
  <c r="H28"/>
  <c r="K20"/>
  <c r="H20"/>
  <c r="H23"/>
  <c r="K23" s="1"/>
  <c r="H22"/>
  <c r="K22" s="1"/>
  <c r="H30"/>
  <c r="K30" s="1"/>
  <c r="H25"/>
  <c r="K25" s="1"/>
  <c r="H29"/>
  <c r="K29" s="1"/>
  <c r="H27"/>
  <c r="K27" s="1"/>
  <c r="K24"/>
  <c r="H24"/>
  <c r="H32"/>
  <c r="K32" s="1"/>
  <c r="H31"/>
  <c r="K31" s="1"/>
  <c r="H26"/>
  <c r="K26" s="1"/>
  <c r="H21"/>
  <c r="K21" s="1"/>
  <c r="L32" l="1"/>
  <c r="M32" s="1"/>
  <c r="L27"/>
  <c r="M27" s="1"/>
  <c r="L25"/>
  <c r="M25" s="1"/>
  <c r="L21"/>
  <c r="M21" s="1"/>
  <c r="L30"/>
  <c r="M30" s="1"/>
  <c r="L23"/>
  <c r="M23" s="1"/>
  <c r="L31"/>
  <c r="M31" s="1"/>
  <c r="L29"/>
  <c r="M29" s="1"/>
  <c r="L26"/>
  <c r="M26" s="1"/>
  <c r="L22"/>
  <c r="M22" s="1"/>
  <c r="K34"/>
  <c r="L20"/>
  <c r="J38"/>
  <c r="J40" s="1"/>
  <c r="L24"/>
  <c r="M24" s="1"/>
  <c r="L28"/>
  <c r="M28" s="1"/>
  <c r="L34" l="1"/>
  <c r="J47" s="1"/>
  <c r="M20"/>
  <c r="M34" s="1"/>
  <c r="J42" l="1"/>
  <c r="J44" s="1"/>
  <c r="J51"/>
  <c r="J49" l="1"/>
</calcChain>
</file>

<file path=xl/comments1.xml><?xml version="1.0" encoding="utf-8"?>
<comments xmlns="http://schemas.openxmlformats.org/spreadsheetml/2006/main">
  <authors>
    <author/>
  </authors>
  <commentList>
    <comment ref="B10" authorId="0">
      <text>
        <r>
          <rPr>
            <sz val="11"/>
            <color theme="1"/>
            <rFont val="Arial"/>
          </rPr>
          <t>A contar até à data de candidatura</t>
        </r>
      </text>
    </comment>
    <comment ref="B12" authorId="0">
      <text>
        <r>
          <rPr>
            <sz val="11"/>
            <color theme="1"/>
            <rFont val="Arial"/>
          </rPr>
          <t>Investimento realizado em território nacional com origem nas Comunidades Portuguesas e Luso-descendentes.</t>
        </r>
      </text>
    </comment>
    <comment ref="K18" authorId="0">
      <text>
        <r>
          <rPr>
            <sz val="11"/>
            <color theme="1"/>
            <rFont val="Arial"/>
          </rPr>
          <t>======
ID#AAAAJ34iHCA
Bruno Santos    (2020-08-21 09:02:17)
Menor valor a considerar (2+3+4) ou (5+6)*Nº Meses</t>
        </r>
      </text>
    </comment>
  </commentList>
  <extLst xmlns:r="http://schemas.openxmlformats.org/officeDocument/2006/relationships">
    <ext uri="GoogleSheetsCustomDataVersion1">
      <go:sheetsCustomData xmlns:go="http://customooxmlschemas.google.com/" r:id="rId1" roundtripDataSignature="AMtx7mg5OieuGAgkVGwYUe+N8wyU+zMm2A=="/>
    </ext>
  </extLst>
</comments>
</file>

<file path=xl/sharedStrings.xml><?xml version="1.0" encoding="utf-8"?>
<sst xmlns="http://schemas.openxmlformats.org/spreadsheetml/2006/main" count="302" uniqueCount="221">
  <si>
    <t>NUT III</t>
  </si>
  <si>
    <t>Municípios Baixa Densidade NORTE</t>
  </si>
  <si>
    <t>Concelho Sem Baixa Densidade</t>
  </si>
  <si>
    <t>Freguesia baixa densidade</t>
  </si>
  <si>
    <t>Terras de Trás-os-Montes</t>
  </si>
  <si>
    <t>Alfândega da Fé</t>
  </si>
  <si>
    <t>Amarante</t>
  </si>
  <si>
    <t>Ansiães</t>
  </si>
  <si>
    <t>Douro</t>
  </si>
  <si>
    <t>Alijó</t>
  </si>
  <si>
    <t>Candemil</t>
  </si>
  <si>
    <t>Alto Minho</t>
  </si>
  <si>
    <t>Arcos de Valdevez</t>
  </si>
  <si>
    <t>Gouveia (São Simão)</t>
  </si>
  <si>
    <t>Armamar</t>
  </si>
  <si>
    <t>Jazente</t>
  </si>
  <si>
    <t>Área Metropolitana do Porto</t>
  </si>
  <si>
    <t>Arouca</t>
  </si>
  <si>
    <t>Rebordelo</t>
  </si>
  <si>
    <t>Tâmega e Sousa</t>
  </si>
  <si>
    <t>Baião</t>
  </si>
  <si>
    <t>Salvador do Monte</t>
  </si>
  <si>
    <t>Alto Tâmega</t>
  </si>
  <si>
    <t>Boticas</t>
  </si>
  <si>
    <t>União das freguesias de Aboadela, Sanche e Várzea</t>
  </si>
  <si>
    <t>Bragança</t>
  </si>
  <si>
    <t>União das freguesas de Bustelo, Carneiro e Carvalho de Rei</t>
  </si>
  <si>
    <t>Ave</t>
  </si>
  <si>
    <t>Cabeceiras de Basto</t>
  </si>
  <si>
    <t>União das freguesias de Olo e Canadelo</t>
  </si>
  <si>
    <t>Carrazeda de Ansiães</t>
  </si>
  <si>
    <t>Vila Chã do Marão</t>
  </si>
  <si>
    <t>Celorico de Basto</t>
  </si>
  <si>
    <t>Amares</t>
  </si>
  <si>
    <t>Bouro (Santa Marta)</t>
  </si>
  <si>
    <t>Chaves</t>
  </si>
  <si>
    <t>Goães</t>
  </si>
  <si>
    <t>Cinfães</t>
  </si>
  <si>
    <t>União das freguesias de Caldelas, Sequeiros e Paranhos</t>
  </si>
  <si>
    <t>Fafe</t>
  </si>
  <si>
    <t>União das freguesias de Vilela, Seramil e Paredes Secas</t>
  </si>
  <si>
    <t>Freixo de Espada à Cinta</t>
  </si>
  <si>
    <t>Caminha</t>
  </si>
  <si>
    <t>Dem</t>
  </si>
  <si>
    <t>Lamego</t>
  </si>
  <si>
    <t>União das freguesias de Arga (Baixo, Cima e São João)</t>
  </si>
  <si>
    <t>Macedo de Cavaleiros</t>
  </si>
  <si>
    <t>União das freguesias de Gondar e Orbacém</t>
  </si>
  <si>
    <t>Melgaço</t>
  </si>
  <si>
    <t>Castelo de Paiva</t>
  </si>
  <si>
    <t>Real</t>
  </si>
  <si>
    <t>Mesão Frio</t>
  </si>
  <si>
    <t>União das Fregueisas da Raia, Pedorido e Paraíso</t>
  </si>
  <si>
    <t>Miranda do Douro</t>
  </si>
  <si>
    <t>Guimarães</t>
  </si>
  <si>
    <t>União das freguesias de Arosa e Castelões</t>
  </si>
  <si>
    <t>Mirandela</t>
  </si>
  <si>
    <t>Marco de Canaveses</t>
  </si>
  <si>
    <t>Várzea, Aliviada e Folhada</t>
  </si>
  <si>
    <t>Mogadouro</t>
  </si>
  <si>
    <t>Ponte de Lima</t>
  </si>
  <si>
    <t>Anais</t>
  </si>
  <si>
    <t>Moimenta da Beira</t>
  </si>
  <si>
    <t>Ardegão, Freixo e Mato</t>
  </si>
  <si>
    <t>Monção</t>
  </si>
  <si>
    <t>Associação de freguesias do Vale do Neiva</t>
  </si>
  <si>
    <t>Mondim de Basto</t>
  </si>
  <si>
    <t>Bárrio e Cepões</t>
  </si>
  <si>
    <t>Montalegre</t>
  </si>
  <si>
    <t>Beiral do Lima</t>
  </si>
  <si>
    <t>Murça</t>
  </si>
  <si>
    <t>Boalhosa</t>
  </si>
  <si>
    <t>Paredes de Coura</t>
  </si>
  <si>
    <t>Cabaços e Fojo Lobal</t>
  </si>
  <si>
    <t>Penedono</t>
  </si>
  <si>
    <t>Cabração e Moreira do Lima</t>
  </si>
  <si>
    <t>Peso da Régua</t>
  </si>
  <si>
    <t>Calheiros</t>
  </si>
  <si>
    <t>Ponte da Barca</t>
  </si>
  <si>
    <t>Estorãos</t>
  </si>
  <si>
    <t>Resende</t>
  </si>
  <si>
    <t>Friastelas</t>
  </si>
  <si>
    <t>Ribeira de Pena</t>
  </si>
  <si>
    <t>Gemieira</t>
  </si>
  <si>
    <t>Sabrosa</t>
  </si>
  <si>
    <t>Gondufe</t>
  </si>
  <si>
    <t>Santa Marta de Penaguião</t>
  </si>
  <si>
    <t>Labruja</t>
  </si>
  <si>
    <t>São João da Pesqueira</t>
  </si>
  <si>
    <t>Labrujó, Rendufe e Vilar do Monte</t>
  </si>
  <si>
    <t>Sernancelhe</t>
  </si>
  <si>
    <t>Navió e Vitorino dos Piães</t>
  </si>
  <si>
    <t>Tabuaço</t>
  </si>
  <si>
    <t>Poiares</t>
  </si>
  <si>
    <t>Tarouca</t>
  </si>
  <si>
    <t>Serdedelo</t>
  </si>
  <si>
    <t>Cávado</t>
  </si>
  <si>
    <t>Terras de Bouro</t>
  </si>
  <si>
    <t>Vale de Cambra</t>
  </si>
  <si>
    <t>Arões</t>
  </si>
  <si>
    <t>Torre de Moncorvo</t>
  </si>
  <si>
    <t>Junqueira</t>
  </si>
  <si>
    <t>Valpaços</t>
  </si>
  <si>
    <t>Valença</t>
  </si>
  <si>
    <t>Boivão</t>
  </si>
  <si>
    <t>Vieira do Minho</t>
  </si>
  <si>
    <t>Fontoura</t>
  </si>
  <si>
    <t>Vila Flor</t>
  </si>
  <si>
    <t>União das freguesias de Gondomil e Safins</t>
  </si>
  <si>
    <t>Vila Nova de Cerveira</t>
  </si>
  <si>
    <t>União das freguesias de São Julião e Silva</t>
  </si>
  <si>
    <t>Vila Nova de Foz Côa</t>
  </si>
  <si>
    <t>Viana do Castelo</t>
  </si>
  <si>
    <t>Montaria</t>
  </si>
  <si>
    <t>Vila Pouca de Aguiar</t>
  </si>
  <si>
    <t>Vila Real</t>
  </si>
  <si>
    <t>Vila Verde</t>
  </si>
  <si>
    <t>Vimioso</t>
  </si>
  <si>
    <t>Vinhais</t>
  </si>
  <si>
    <t>OPERAÇÃO Nº</t>
  </si>
  <si>
    <t>OBRIGATORIO PREENCHIMENTO MODALIDADE +CO3SO</t>
  </si>
  <si>
    <t>Modalidade +CO3SO</t>
  </si>
  <si>
    <t>Emprego Interior</t>
  </si>
  <si>
    <t>IAS</t>
  </si>
  <si>
    <t>Nº total de Postos de trabalho a criar</t>
  </si>
  <si>
    <t>Instruções:</t>
  </si>
  <si>
    <t>SIM</t>
  </si>
  <si>
    <t>NÃO</t>
  </si>
  <si>
    <t>Empresa iniciou atividade há menos de 5 anos?</t>
  </si>
  <si>
    <t>Preencha apenas as células a sombreado verde claro. As restantes são calculadas automaticamente.</t>
  </si>
  <si>
    <t>Investidor da Diáspora</t>
  </si>
  <si>
    <t>TSU</t>
  </si>
  <si>
    <t>R1. Encargos com Destinatários (Custos Diretos com PT criados)</t>
  </si>
  <si>
    <t>OCS Taxa Fixa 40%</t>
  </si>
  <si>
    <t>Total Comparticipação por PT</t>
  </si>
  <si>
    <t>Ordenação
PT</t>
  </si>
  <si>
    <t>Caraterização dos postos de trabalho a criar</t>
  </si>
  <si>
    <t>Nº de meses a financiar</t>
  </si>
  <si>
    <t>Valor Máximo de Apoio (IAS)</t>
  </si>
  <si>
    <t>Majoração 0,5 IAS</t>
  </si>
  <si>
    <t>TSU Equivalente</t>
  </si>
  <si>
    <t>Apoio Mensal Solicitado (Remuneração base mensal)</t>
  </si>
  <si>
    <t>TSU Solicitada Mensal</t>
  </si>
  <si>
    <t>Valor Máximo Apurado (R1)</t>
  </si>
  <si>
    <t>(1)</t>
  </si>
  <si>
    <t>(2)</t>
  </si>
  <si>
    <t>(3)</t>
  </si>
  <si>
    <t>(4)</t>
  </si>
  <si>
    <t>(5)</t>
  </si>
  <si>
    <t>(6)</t>
  </si>
  <si>
    <t>(7)</t>
  </si>
  <si>
    <t>(8)</t>
  </si>
  <si>
    <t>(9=7+8)</t>
  </si>
  <si>
    <t>Desempregado inscrito no IEFP, refugiado</t>
  </si>
  <si>
    <t>Desempregado inscrito no IEFP, vítima de tráfico de seres humanos</t>
  </si>
  <si>
    <t>R.1.4.2. Apoio à criação do Próprio Emprego</t>
  </si>
  <si>
    <t>R.1.4.3. Apoios Diretos à Contratação</t>
  </si>
  <si>
    <t>R1. Encargos com Destinatários</t>
  </si>
  <si>
    <t>Comparticipação FSE Custos Diretos c/ PT (85%)</t>
  </si>
  <si>
    <t>OSS</t>
  </si>
  <si>
    <t>Comparticipação TOTAL FSE</t>
  </si>
  <si>
    <t>Total</t>
  </si>
  <si>
    <t>LIMITADO AO VALOR DOS AUXILIOS DE MINIMIS</t>
  </si>
  <si>
    <t>Âmbito Territorial</t>
  </si>
  <si>
    <t>Beneficiários</t>
  </si>
  <si>
    <t>Territórios Interior (baixa densidade)</t>
  </si>
  <si>
    <t xml:space="preserve">PME </t>
  </si>
  <si>
    <t>Emprego Urbano</t>
  </si>
  <si>
    <t xml:space="preserve">Áreas de Regeneração Urbana (ARU) previstas PEDU </t>
  </si>
  <si>
    <t>PME</t>
  </si>
  <si>
    <t>Emprego Empreendedorismo Social</t>
  </si>
  <si>
    <t>Áreas de Regeneração Urbana (ARU) previstas PARU</t>
  </si>
  <si>
    <t>Todo o território Nacional</t>
  </si>
  <si>
    <t>Entidades da economia social previstas no nº4 da Lei nº30/2013</t>
  </si>
  <si>
    <t>Modalidades Intervenção</t>
  </si>
  <si>
    <t>a) Intervenções GAL (DLBC)</t>
  </si>
  <si>
    <t>&lt;= 2 PT</t>
  </si>
  <si>
    <t>b) Intervenções CIM/AM (PDCT)</t>
  </si>
  <si>
    <t>&gt; 2 PT</t>
  </si>
  <si>
    <t>c) Intervenções  AG</t>
  </si>
  <si>
    <t xml:space="preserve">Tipologias de operação </t>
  </si>
  <si>
    <t>1 - Criação de Postos de Trabalho nas seguintes condições</t>
  </si>
  <si>
    <t>Próprio emprego</t>
  </si>
  <si>
    <t>a)</t>
  </si>
  <si>
    <t>Desempregados inscritos há pelo menos 6 meses no IEFP</t>
  </si>
  <si>
    <t xml:space="preserve">b) </t>
  </si>
  <si>
    <t xml:space="preserve">Desempregados inscritos há pelo menos 2 meses no IEFP &lt;= 29 anos ou &gt;45 anos </t>
  </si>
  <si>
    <t>c)</t>
  </si>
  <si>
    <t xml:space="preserve">Desempregado inscrito no IEFP, beneficiário de prestação de desemprego </t>
  </si>
  <si>
    <t xml:space="preserve">d.i) </t>
  </si>
  <si>
    <t>Desempregado inscrito no IEFP, beneficiário do rendimento social de inserção</t>
  </si>
  <si>
    <t xml:space="preserve">d.ii) </t>
  </si>
  <si>
    <t>Desempregado inscrito no IEFP, com deficiência e incapacidade</t>
  </si>
  <si>
    <t>d.iii)</t>
  </si>
  <si>
    <t>Desempregado inscrito no IEFP, que integre família monoparental</t>
  </si>
  <si>
    <t>d.iv)</t>
  </si>
  <si>
    <t>Desempregado inscrito no IEFP, cujo conjuge ou pessoa com quem viva em união de facto se encontre igualmente em situação de desemprego, inscrito no IEFP</t>
  </si>
  <si>
    <t xml:space="preserve">d.v) </t>
  </si>
  <si>
    <t>Desempregado inscrito no IEFP, vítima de violência doméstica</t>
  </si>
  <si>
    <t xml:space="preserve">d.vi) </t>
  </si>
  <si>
    <t xml:space="preserve">d.vii) </t>
  </si>
  <si>
    <t>Desempregado inscrito no IEFP, Ex-recluso e aquele que tenha cumprido penas ou medidas judiciais não privativas e liberdades em condições de se inserir na vida ativa</t>
  </si>
  <si>
    <t xml:space="preserve">d.viii) </t>
  </si>
  <si>
    <t>Desempregado inscrito no IEFP, toxicodependente em processo de recuperação</t>
  </si>
  <si>
    <t xml:space="preserve">d.ix) 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</si>
  <si>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</si>
  <si>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 xml:space="preserve">d.x) </t>
  </si>
  <si>
    <t>Desempregado inscrito no IEFP, em situação de sem-abrigo</t>
  </si>
  <si>
    <t xml:space="preserve">d.xi) </t>
  </si>
  <si>
    <t xml:space="preserve">d.xii) </t>
  </si>
  <si>
    <t xml:space="preserve">Com qualificação de nível 5, 6, 7, ou 8 (QNQ), inativos ou desempregados e residentes em territórios não classificados como de baixa densidade, estimulando a mobilidade geográfica de trabalhadores </t>
  </si>
  <si>
    <t xml:space="preserve">e) </t>
  </si>
  <si>
    <t>(+ CO3SO Interior) 0</t>
  </si>
  <si>
    <t>Pessoas que não tenham registos na segurança social como trabalhadores por conta de outrem, nem como trabalhadores independentes nos 6 meses anteriores à contratação.</t>
  </si>
  <si>
    <t xml:space="preserve">f) </t>
  </si>
  <si>
    <t>2 - Elegíveis contratos de trabalho sem termo, desde que celebrados após a apresentação da candidatura</t>
  </si>
  <si>
    <t>3- alínea e) do nº1 só se aplicam ao  +CO3SO Emprego Interior</t>
  </si>
  <si>
    <t>Taxa 85%</t>
  </si>
  <si>
    <t>Taxa fixa de 40% sobre custos diretos com os posto de trabalho criados</t>
  </si>
  <si>
    <t>GAL</t>
  </si>
  <si>
    <t>AG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</si>
</sst>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"/>
  </numFmts>
  <fonts count="20">
    <font>
      <sz val="11"/>
      <color theme="1"/>
      <name val="Arial"/>
    </font>
    <font>
      <sz val="11"/>
      <color theme="1"/>
      <name val="Calibri"/>
    </font>
    <font>
      <b/>
      <sz val="8"/>
      <color rgb="FF333333"/>
      <name val="Arial"/>
    </font>
    <font>
      <sz val="8"/>
      <color rgb="FF333333"/>
      <name val="Arial"/>
    </font>
    <font>
      <b/>
      <sz val="11"/>
      <color theme="0"/>
      <name val="Calibri"/>
    </font>
    <font>
      <sz val="11"/>
      <name val="Arial"/>
    </font>
    <font>
      <sz val="11"/>
      <color theme="0"/>
      <name val="Calibri"/>
    </font>
    <font>
      <b/>
      <sz val="12"/>
      <color rgb="FFFF0000"/>
      <name val="Calibri"/>
    </font>
    <font>
      <sz val="11"/>
      <color rgb="FFFF0000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4"/>
      <color rgb="FF000000"/>
      <name val="Calibri"/>
    </font>
    <font>
      <sz val="14"/>
      <color theme="1"/>
      <name val="Calibri"/>
    </font>
    <font>
      <b/>
      <sz val="14"/>
      <color rgb="FF000000"/>
      <name val="Arial"/>
    </font>
    <font>
      <b/>
      <i/>
      <sz val="14"/>
      <color rgb="FFFF0000"/>
      <name val="Calibri"/>
    </font>
    <font>
      <b/>
      <sz val="11"/>
      <color rgb="FFFF0000"/>
      <name val="Calibri"/>
    </font>
    <font>
      <b/>
      <sz val="16"/>
      <color rgb="FFFF0000"/>
      <name val="Calibri"/>
    </font>
    <font>
      <sz val="11"/>
      <color rgb="FF000000"/>
      <name val="Calibri"/>
    </font>
    <font>
      <b/>
      <sz val="10"/>
      <color theme="1"/>
      <name val="Arimo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rgb="FF1E4E79"/>
        <bgColor rgb="FF1E4E79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rgb="FFCCFFCC"/>
        <bgColor rgb="FFCCFFCC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1" fillId="0" borderId="1" xfId="0" applyFont="1" applyBorder="1"/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top"/>
    </xf>
    <xf numFmtId="0" fontId="4" fillId="3" borderId="4" xfId="0" applyFont="1" applyFill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8" fillId="0" borderId="0" xfId="0" applyFont="1"/>
    <xf numFmtId="0" fontId="10" fillId="3" borderId="4" xfId="0" applyFont="1" applyFill="1" applyBorder="1" applyAlignment="1">
      <alignment horizontal="center"/>
    </xf>
    <xf numFmtId="0" fontId="12" fillId="0" borderId="0" xfId="0" applyFont="1"/>
    <xf numFmtId="0" fontId="9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1" fillId="8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0" fontId="13" fillId="8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0" fillId="7" borderId="21" xfId="0" applyFont="1" applyFill="1" applyBorder="1" applyAlignment="1">
      <alignment horizontal="center" vertical="center" wrapText="1"/>
    </xf>
    <xf numFmtId="0" fontId="10" fillId="7" borderId="1" xfId="0" quotePrefix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right" vertical="center"/>
    </xf>
    <xf numFmtId="164" fontId="1" fillId="8" borderId="1" xfId="0" applyNumberFormat="1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164" fontId="1" fillId="0" borderId="0" xfId="0" applyNumberFormat="1" applyFont="1"/>
    <xf numFmtId="0" fontId="1" fillId="8" borderId="1" xfId="0" applyFont="1" applyFill="1" applyBorder="1" applyAlignment="1">
      <alignment vertical="center" wrapText="1"/>
    </xf>
    <xf numFmtId="164" fontId="10" fillId="7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7" borderId="1" xfId="0" applyFont="1" applyFill="1" applyBorder="1" applyAlignment="1">
      <alignment horizontal="center"/>
    </xf>
    <xf numFmtId="164" fontId="10" fillId="0" borderId="1" xfId="0" applyNumberFormat="1" applyFont="1" applyBorder="1"/>
    <xf numFmtId="164" fontId="10" fillId="0" borderId="1" xfId="0" applyNumberFormat="1" applyFont="1" applyBorder="1" applyAlignment="1">
      <alignment horizontal="right"/>
    </xf>
    <xf numFmtId="0" fontId="10" fillId="7" borderId="1" xfId="0" applyFont="1" applyFill="1" applyBorder="1" applyAlignment="1">
      <alignment horizontal="center" vertical="center"/>
    </xf>
    <xf numFmtId="164" fontId="10" fillId="7" borderId="1" xfId="0" applyNumberFormat="1" applyFont="1" applyFill="1" applyBorder="1" applyAlignment="1">
      <alignment horizontal="right"/>
    </xf>
    <xf numFmtId="0" fontId="1" fillId="6" borderId="4" xfId="0" applyFont="1" applyFill="1" applyBorder="1"/>
    <xf numFmtId="0" fontId="10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right"/>
    </xf>
    <xf numFmtId="0" fontId="6" fillId="6" borderId="4" xfId="0" applyFont="1" applyFill="1" applyBorder="1"/>
    <xf numFmtId="0" fontId="1" fillId="6" borderId="4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/>
    <xf numFmtId="0" fontId="10" fillId="7" borderId="1" xfId="0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right" vertical="center"/>
    </xf>
    <xf numFmtId="0" fontId="10" fillId="7" borderId="1" xfId="0" applyFont="1" applyFill="1" applyBorder="1" applyAlignment="1">
      <alignment horizontal="center"/>
    </xf>
    <xf numFmtId="164" fontId="10" fillId="7" borderId="1" xfId="0" applyNumberFormat="1" applyFont="1" applyFill="1" applyBorder="1"/>
    <xf numFmtId="0" fontId="10" fillId="0" borderId="0" xfId="0" applyFont="1"/>
    <xf numFmtId="0" fontId="10" fillId="0" borderId="25" xfId="0" applyFont="1" applyBorder="1"/>
    <xf numFmtId="0" fontId="10" fillId="0" borderId="26" xfId="0" applyFont="1" applyBorder="1"/>
    <xf numFmtId="0" fontId="1" fillId="0" borderId="27" xfId="0" applyFont="1" applyBorder="1"/>
    <xf numFmtId="0" fontId="10" fillId="0" borderId="28" xfId="0" applyFont="1" applyBorder="1"/>
    <xf numFmtId="0" fontId="1" fillId="0" borderId="29" xfId="0" applyFont="1" applyBorder="1"/>
    <xf numFmtId="0" fontId="1" fillId="0" borderId="28" xfId="0" quotePrefix="1" applyFont="1" applyBorder="1"/>
    <xf numFmtId="0" fontId="1" fillId="0" borderId="28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8" xfId="0" applyFont="1" applyBorder="1"/>
    <xf numFmtId="0" fontId="19" fillId="0" borderId="0" xfId="0" applyFont="1"/>
    <xf numFmtId="0" fontId="1" fillId="0" borderId="33" xfId="0" applyFont="1" applyBorder="1"/>
    <xf numFmtId="0" fontId="1" fillId="6" borderId="34" xfId="0" applyFont="1" applyFill="1" applyBorder="1"/>
    <xf numFmtId="0" fontId="1" fillId="0" borderId="22" xfId="0" applyFont="1" applyBorder="1"/>
    <xf numFmtId="0" fontId="10" fillId="7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5" fillId="0" borderId="3" xfId="0" applyFont="1" applyBorder="1"/>
    <xf numFmtId="0" fontId="1" fillId="5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5" fillId="0" borderId="6" xfId="0" applyFont="1" applyBorder="1"/>
    <xf numFmtId="0" fontId="9" fillId="7" borderId="7" xfId="0" applyFont="1" applyFill="1" applyBorder="1" applyAlignment="1">
      <alignment horizontal="center"/>
    </xf>
    <xf numFmtId="0" fontId="5" fillId="0" borderId="8" xfId="0" applyFont="1" applyBorder="1"/>
    <xf numFmtId="0" fontId="11" fillId="8" borderId="7" xfId="0" quotePrefix="1" applyFont="1" applyFill="1" applyBorder="1" applyAlignment="1">
      <alignment horizontal="center"/>
    </xf>
    <xf numFmtId="0" fontId="5" fillId="0" borderId="9" xfId="0" applyFont="1" applyBorder="1"/>
    <xf numFmtId="0" fontId="16" fillId="9" borderId="10" xfId="0" applyFont="1" applyFill="1" applyBorder="1" applyAlignment="1">
      <alignment horizontal="left" vertical="center" wrapText="1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0" xfId="0" applyFont="1" applyAlignment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10" fillId="7" borderId="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 wrapText="1"/>
    </xf>
    <xf numFmtId="0" fontId="5" fillId="0" borderId="22" xfId="0" applyFont="1" applyBorder="1"/>
    <xf numFmtId="0" fontId="10" fillId="7" borderId="7" xfId="0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19" xfId="0" applyFont="1" applyFill="1" applyBorder="1" applyAlignment="1">
      <alignment horizontal="center" vertical="center"/>
    </xf>
    <xf numFmtId="0" fontId="5" fillId="0" borderId="20" xfId="0" applyFont="1" applyBorder="1"/>
    <xf numFmtId="0" fontId="5" fillId="0" borderId="23" xfId="0" applyFont="1" applyBorder="1"/>
    <xf numFmtId="0" fontId="5" fillId="0" borderId="24" xfId="0" applyFont="1" applyBorder="1"/>
    <xf numFmtId="0" fontId="1" fillId="7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0"/>
  <sheetViews>
    <sheetView workbookViewId="0"/>
  </sheetViews>
  <sheetFormatPr defaultColWidth="12.625" defaultRowHeight="15" customHeight="1"/>
  <cols>
    <col min="1" max="1" width="20.625" customWidth="1"/>
    <col min="2" max="2" width="47.375" customWidth="1"/>
    <col min="3" max="3" width="7.625" customWidth="1"/>
    <col min="4" max="4" width="25.5" customWidth="1"/>
    <col min="5" max="5" width="38.125" customWidth="1"/>
    <col min="6" max="26" width="7.625" customWidth="1"/>
  </cols>
  <sheetData>
    <row r="1" spans="1:5">
      <c r="A1" s="1" t="s">
        <v>0</v>
      </c>
      <c r="B1" s="1" t="s">
        <v>1</v>
      </c>
      <c r="D1" s="1" t="s">
        <v>2</v>
      </c>
      <c r="E1" s="1" t="s">
        <v>3</v>
      </c>
    </row>
    <row r="2" spans="1:5" ht="14.25">
      <c r="A2" s="2" t="s">
        <v>4</v>
      </c>
      <c r="B2" s="3" t="s">
        <v>5</v>
      </c>
      <c r="D2" s="3" t="s">
        <v>6</v>
      </c>
      <c r="E2" s="3" t="s">
        <v>7</v>
      </c>
    </row>
    <row r="3" spans="1:5" ht="14.25">
      <c r="A3" s="2" t="s">
        <v>8</v>
      </c>
      <c r="B3" s="3" t="s">
        <v>9</v>
      </c>
      <c r="D3" s="3" t="s">
        <v>6</v>
      </c>
      <c r="E3" s="3" t="s">
        <v>10</v>
      </c>
    </row>
    <row r="4" spans="1:5" ht="14.25">
      <c r="A4" s="2" t="s">
        <v>11</v>
      </c>
      <c r="B4" s="3" t="s">
        <v>12</v>
      </c>
      <c r="D4" s="3" t="s">
        <v>6</v>
      </c>
      <c r="E4" s="3" t="s">
        <v>13</v>
      </c>
    </row>
    <row r="5" spans="1:5" ht="14.25">
      <c r="A5" s="2" t="s">
        <v>8</v>
      </c>
      <c r="B5" s="3" t="s">
        <v>14</v>
      </c>
      <c r="D5" s="3" t="s">
        <v>6</v>
      </c>
      <c r="E5" s="3" t="s">
        <v>15</v>
      </c>
    </row>
    <row r="6" spans="1:5" ht="14.25">
      <c r="A6" s="2" t="s">
        <v>16</v>
      </c>
      <c r="B6" s="3" t="s">
        <v>17</v>
      </c>
      <c r="D6" s="3" t="s">
        <v>6</v>
      </c>
      <c r="E6" s="3" t="s">
        <v>18</v>
      </c>
    </row>
    <row r="7" spans="1:5" ht="14.25">
      <c r="A7" s="2" t="s">
        <v>19</v>
      </c>
      <c r="B7" s="3" t="s">
        <v>20</v>
      </c>
      <c r="D7" s="3" t="s">
        <v>6</v>
      </c>
      <c r="E7" s="3" t="s">
        <v>21</v>
      </c>
    </row>
    <row r="8" spans="1:5" ht="14.25">
      <c r="A8" s="2" t="s">
        <v>22</v>
      </c>
      <c r="B8" s="3" t="s">
        <v>23</v>
      </c>
      <c r="D8" s="3" t="s">
        <v>6</v>
      </c>
      <c r="E8" s="3" t="s">
        <v>24</v>
      </c>
    </row>
    <row r="9" spans="1:5" ht="14.25">
      <c r="A9" s="2" t="s">
        <v>4</v>
      </c>
      <c r="B9" s="3" t="s">
        <v>25</v>
      </c>
      <c r="D9" s="3" t="s">
        <v>6</v>
      </c>
      <c r="E9" s="3" t="s">
        <v>26</v>
      </c>
    </row>
    <row r="10" spans="1:5" ht="14.25">
      <c r="A10" s="2" t="s">
        <v>27</v>
      </c>
      <c r="B10" s="3" t="s">
        <v>28</v>
      </c>
      <c r="D10" s="3" t="s">
        <v>6</v>
      </c>
      <c r="E10" s="3" t="s">
        <v>29</v>
      </c>
    </row>
    <row r="11" spans="1:5" ht="14.25">
      <c r="A11" s="2" t="s">
        <v>8</v>
      </c>
      <c r="B11" s="3" t="s">
        <v>30</v>
      </c>
      <c r="D11" s="3" t="s">
        <v>6</v>
      </c>
      <c r="E11" s="3" t="s">
        <v>31</v>
      </c>
    </row>
    <row r="12" spans="1:5" ht="14.25">
      <c r="A12" s="2" t="s">
        <v>19</v>
      </c>
      <c r="B12" s="3" t="s">
        <v>32</v>
      </c>
      <c r="D12" s="3" t="s">
        <v>33</v>
      </c>
      <c r="E12" s="3" t="s">
        <v>34</v>
      </c>
    </row>
    <row r="13" spans="1:5" ht="14.25">
      <c r="A13" s="2" t="s">
        <v>22</v>
      </c>
      <c r="B13" s="3" t="s">
        <v>35</v>
      </c>
      <c r="D13" s="3" t="s">
        <v>33</v>
      </c>
      <c r="E13" s="3" t="s">
        <v>36</v>
      </c>
    </row>
    <row r="14" spans="1:5" ht="14.25">
      <c r="A14" s="2" t="s">
        <v>19</v>
      </c>
      <c r="B14" s="3" t="s">
        <v>37</v>
      </c>
      <c r="D14" s="3" t="s">
        <v>33</v>
      </c>
      <c r="E14" s="3" t="s">
        <v>38</v>
      </c>
    </row>
    <row r="15" spans="1:5" ht="14.25">
      <c r="A15" s="2" t="s">
        <v>27</v>
      </c>
      <c r="B15" s="3" t="s">
        <v>39</v>
      </c>
      <c r="D15" s="3" t="s">
        <v>33</v>
      </c>
      <c r="E15" s="3" t="s">
        <v>40</v>
      </c>
    </row>
    <row r="16" spans="1:5" ht="14.25">
      <c r="A16" s="2" t="s">
        <v>8</v>
      </c>
      <c r="B16" s="3" t="s">
        <v>41</v>
      </c>
      <c r="D16" s="3" t="s">
        <v>42</v>
      </c>
      <c r="E16" s="3" t="s">
        <v>43</v>
      </c>
    </row>
    <row r="17" spans="1:5" ht="14.25">
      <c r="A17" s="2" t="s">
        <v>8</v>
      </c>
      <c r="B17" s="3" t="s">
        <v>44</v>
      </c>
      <c r="D17" s="3" t="s">
        <v>42</v>
      </c>
      <c r="E17" s="3" t="s">
        <v>45</v>
      </c>
    </row>
    <row r="18" spans="1:5" ht="14.25">
      <c r="A18" s="2" t="s">
        <v>4</v>
      </c>
      <c r="B18" s="3" t="s">
        <v>46</v>
      </c>
      <c r="D18" s="3" t="s">
        <v>42</v>
      </c>
      <c r="E18" s="3" t="s">
        <v>47</v>
      </c>
    </row>
    <row r="19" spans="1:5" ht="14.25">
      <c r="A19" s="2" t="s">
        <v>11</v>
      </c>
      <c r="B19" s="3" t="s">
        <v>48</v>
      </c>
      <c r="D19" s="3" t="s">
        <v>49</v>
      </c>
      <c r="E19" s="3" t="s">
        <v>50</v>
      </c>
    </row>
    <row r="20" spans="1:5" ht="14.25">
      <c r="A20" s="2" t="s">
        <v>8</v>
      </c>
      <c r="B20" s="3" t="s">
        <v>51</v>
      </c>
      <c r="D20" s="3" t="s">
        <v>49</v>
      </c>
      <c r="E20" s="3" t="s">
        <v>52</v>
      </c>
    </row>
    <row r="21" spans="1:5" ht="15.75" customHeight="1">
      <c r="A21" s="2" t="s">
        <v>4</v>
      </c>
      <c r="B21" s="3" t="s">
        <v>53</v>
      </c>
      <c r="D21" s="3" t="s">
        <v>54</v>
      </c>
      <c r="E21" s="3" t="s">
        <v>55</v>
      </c>
    </row>
    <row r="22" spans="1:5" ht="15.75" customHeight="1">
      <c r="A22" s="2" t="s">
        <v>4</v>
      </c>
      <c r="B22" s="3" t="s">
        <v>56</v>
      </c>
      <c r="D22" s="3" t="s">
        <v>57</v>
      </c>
      <c r="E22" s="3" t="s">
        <v>58</v>
      </c>
    </row>
    <row r="23" spans="1:5" ht="15.75" customHeight="1">
      <c r="A23" s="2" t="s">
        <v>4</v>
      </c>
      <c r="B23" s="3" t="s">
        <v>59</v>
      </c>
      <c r="D23" s="3" t="s">
        <v>60</v>
      </c>
      <c r="E23" s="3" t="s">
        <v>61</v>
      </c>
    </row>
    <row r="24" spans="1:5" ht="15.75" customHeight="1">
      <c r="A24" s="2" t="s">
        <v>8</v>
      </c>
      <c r="B24" s="3" t="s">
        <v>62</v>
      </c>
      <c r="D24" s="3" t="s">
        <v>60</v>
      </c>
      <c r="E24" s="3" t="s">
        <v>63</v>
      </c>
    </row>
    <row r="25" spans="1:5" ht="15.75" customHeight="1">
      <c r="A25" s="2" t="s">
        <v>11</v>
      </c>
      <c r="B25" s="3" t="s">
        <v>64</v>
      </c>
      <c r="D25" s="3" t="s">
        <v>60</v>
      </c>
      <c r="E25" s="3" t="s">
        <v>65</v>
      </c>
    </row>
    <row r="26" spans="1:5" ht="15.75" customHeight="1">
      <c r="A26" s="2" t="s">
        <v>27</v>
      </c>
      <c r="B26" s="3" t="s">
        <v>66</v>
      </c>
      <c r="D26" s="3" t="s">
        <v>60</v>
      </c>
      <c r="E26" s="3" t="s">
        <v>67</v>
      </c>
    </row>
    <row r="27" spans="1:5" ht="15.75" customHeight="1">
      <c r="A27" s="2" t="s">
        <v>22</v>
      </c>
      <c r="B27" s="3" t="s">
        <v>68</v>
      </c>
      <c r="D27" s="3" t="s">
        <v>60</v>
      </c>
      <c r="E27" s="3" t="s">
        <v>69</v>
      </c>
    </row>
    <row r="28" spans="1:5" ht="15.75" customHeight="1">
      <c r="A28" s="2" t="s">
        <v>8</v>
      </c>
      <c r="B28" s="3" t="s">
        <v>70</v>
      </c>
      <c r="D28" s="3" t="s">
        <v>60</v>
      </c>
      <c r="E28" s="3" t="s">
        <v>71</v>
      </c>
    </row>
    <row r="29" spans="1:5" ht="15.75" customHeight="1">
      <c r="A29" s="2" t="s">
        <v>11</v>
      </c>
      <c r="B29" s="3" t="s">
        <v>72</v>
      </c>
      <c r="D29" s="3" t="s">
        <v>60</v>
      </c>
      <c r="E29" s="3" t="s">
        <v>73</v>
      </c>
    </row>
    <row r="30" spans="1:5" ht="15.75" customHeight="1">
      <c r="A30" s="2" t="s">
        <v>8</v>
      </c>
      <c r="B30" s="3" t="s">
        <v>74</v>
      </c>
      <c r="D30" s="3" t="s">
        <v>60</v>
      </c>
      <c r="E30" s="3" t="s">
        <v>75</v>
      </c>
    </row>
    <row r="31" spans="1:5" ht="15.75" customHeight="1">
      <c r="A31" s="2" t="s">
        <v>8</v>
      </c>
      <c r="B31" s="3" t="s">
        <v>76</v>
      </c>
      <c r="D31" s="3" t="s">
        <v>60</v>
      </c>
      <c r="E31" s="3" t="s">
        <v>77</v>
      </c>
    </row>
    <row r="32" spans="1:5" ht="15.75" customHeight="1">
      <c r="A32" s="2" t="s">
        <v>11</v>
      </c>
      <c r="B32" s="3" t="s">
        <v>78</v>
      </c>
      <c r="D32" s="3" t="s">
        <v>60</v>
      </c>
      <c r="E32" s="3" t="s">
        <v>79</v>
      </c>
    </row>
    <row r="33" spans="1:5" ht="15.75" customHeight="1">
      <c r="A33" s="2" t="s">
        <v>19</v>
      </c>
      <c r="B33" s="3" t="s">
        <v>80</v>
      </c>
      <c r="D33" s="3" t="s">
        <v>60</v>
      </c>
      <c r="E33" s="3" t="s">
        <v>81</v>
      </c>
    </row>
    <row r="34" spans="1:5" ht="15.75" customHeight="1">
      <c r="A34" s="2" t="s">
        <v>22</v>
      </c>
      <c r="B34" s="3" t="s">
        <v>82</v>
      </c>
      <c r="D34" s="3" t="s">
        <v>60</v>
      </c>
      <c r="E34" s="3" t="s">
        <v>83</v>
      </c>
    </row>
    <row r="35" spans="1:5" ht="15.75" customHeight="1">
      <c r="A35" s="2" t="s">
        <v>8</v>
      </c>
      <c r="B35" s="3" t="s">
        <v>84</v>
      </c>
      <c r="D35" s="3" t="s">
        <v>60</v>
      </c>
      <c r="E35" s="3" t="s">
        <v>85</v>
      </c>
    </row>
    <row r="36" spans="1:5" ht="15.75" customHeight="1">
      <c r="A36" s="2" t="s">
        <v>8</v>
      </c>
      <c r="B36" s="3" t="s">
        <v>86</v>
      </c>
      <c r="D36" s="3" t="s">
        <v>60</v>
      </c>
      <c r="E36" s="3" t="s">
        <v>87</v>
      </c>
    </row>
    <row r="37" spans="1:5" ht="15.75" customHeight="1">
      <c r="A37" s="2" t="s">
        <v>8</v>
      </c>
      <c r="B37" s="3" t="s">
        <v>88</v>
      </c>
      <c r="D37" s="3" t="s">
        <v>60</v>
      </c>
      <c r="E37" s="3" t="s">
        <v>89</v>
      </c>
    </row>
    <row r="38" spans="1:5" ht="15.75" customHeight="1">
      <c r="A38" s="2" t="s">
        <v>8</v>
      </c>
      <c r="B38" s="3" t="s">
        <v>90</v>
      </c>
      <c r="D38" s="3" t="s">
        <v>60</v>
      </c>
      <c r="E38" s="3" t="s">
        <v>91</v>
      </c>
    </row>
    <row r="39" spans="1:5" ht="15.75" customHeight="1">
      <c r="A39" s="2" t="s">
        <v>8</v>
      </c>
      <c r="B39" s="3" t="s">
        <v>92</v>
      </c>
      <c r="D39" s="3" t="s">
        <v>60</v>
      </c>
      <c r="E39" s="3" t="s">
        <v>93</v>
      </c>
    </row>
    <row r="40" spans="1:5" ht="15.75" customHeight="1">
      <c r="A40" s="2" t="s">
        <v>8</v>
      </c>
      <c r="B40" s="3" t="s">
        <v>94</v>
      </c>
      <c r="D40" s="3" t="s">
        <v>60</v>
      </c>
      <c r="E40" s="3" t="s">
        <v>95</v>
      </c>
    </row>
    <row r="41" spans="1:5" ht="15.75" customHeight="1">
      <c r="A41" s="2" t="s">
        <v>96</v>
      </c>
      <c r="B41" s="3" t="s">
        <v>97</v>
      </c>
      <c r="D41" s="3" t="s">
        <v>98</v>
      </c>
      <c r="E41" s="3" t="s">
        <v>99</v>
      </c>
    </row>
    <row r="42" spans="1:5" ht="15.75" customHeight="1">
      <c r="A42" s="2" t="s">
        <v>8</v>
      </c>
      <c r="B42" s="3" t="s">
        <v>100</v>
      </c>
      <c r="D42" s="3" t="s">
        <v>98</v>
      </c>
      <c r="E42" s="3" t="s">
        <v>101</v>
      </c>
    </row>
    <row r="43" spans="1:5" ht="15.75" customHeight="1">
      <c r="A43" s="2" t="s">
        <v>22</v>
      </c>
      <c r="B43" s="3" t="s">
        <v>102</v>
      </c>
      <c r="D43" s="3" t="s">
        <v>103</v>
      </c>
      <c r="E43" s="3" t="s">
        <v>104</v>
      </c>
    </row>
    <row r="44" spans="1:5" ht="15.75" customHeight="1">
      <c r="A44" s="2" t="s">
        <v>27</v>
      </c>
      <c r="B44" s="3" t="s">
        <v>105</v>
      </c>
      <c r="D44" s="3" t="s">
        <v>103</v>
      </c>
      <c r="E44" s="3" t="s">
        <v>106</v>
      </c>
    </row>
    <row r="45" spans="1:5" ht="15.75" customHeight="1">
      <c r="A45" s="2" t="s">
        <v>4</v>
      </c>
      <c r="B45" s="3" t="s">
        <v>107</v>
      </c>
      <c r="D45" s="3" t="s">
        <v>103</v>
      </c>
      <c r="E45" s="3" t="s">
        <v>108</v>
      </c>
    </row>
    <row r="46" spans="1:5" ht="15.75" customHeight="1">
      <c r="A46" s="2" t="s">
        <v>11</v>
      </c>
      <c r="B46" s="3" t="s">
        <v>109</v>
      </c>
      <c r="D46" s="3" t="s">
        <v>103</v>
      </c>
      <c r="E46" s="3" t="s">
        <v>110</v>
      </c>
    </row>
    <row r="47" spans="1:5" ht="15.75" customHeight="1">
      <c r="A47" s="2" t="s">
        <v>8</v>
      </c>
      <c r="B47" s="3" t="s">
        <v>111</v>
      </c>
      <c r="D47" s="3" t="s">
        <v>112</v>
      </c>
      <c r="E47" s="3" t="s">
        <v>113</v>
      </c>
    </row>
    <row r="48" spans="1:5" ht="15.75" customHeight="1">
      <c r="A48" s="2" t="s">
        <v>22</v>
      </c>
      <c r="B48" s="3" t="s">
        <v>114</v>
      </c>
    </row>
    <row r="49" spans="1:2" ht="15.75" customHeight="1">
      <c r="A49" s="2" t="s">
        <v>8</v>
      </c>
      <c r="B49" s="3" t="s">
        <v>115</v>
      </c>
    </row>
    <row r="50" spans="1:2" ht="15.75" customHeight="1">
      <c r="A50" s="2" t="s">
        <v>96</v>
      </c>
      <c r="B50" s="3" t="s">
        <v>116</v>
      </c>
    </row>
    <row r="51" spans="1:2" ht="15.75" customHeight="1">
      <c r="A51" s="2" t="s">
        <v>4</v>
      </c>
      <c r="B51" s="3" t="s">
        <v>117</v>
      </c>
    </row>
    <row r="52" spans="1:2" ht="15.75" customHeight="1">
      <c r="A52" s="2" t="s">
        <v>4</v>
      </c>
      <c r="B52" s="3" t="s">
        <v>118</v>
      </c>
    </row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000"/>
  <sheetViews>
    <sheetView showGridLines="0" tabSelected="1" workbookViewId="0">
      <selection activeCell="C21" sqref="C21"/>
    </sheetView>
  </sheetViews>
  <sheetFormatPr defaultColWidth="12.625" defaultRowHeight="15" customHeight="1"/>
  <cols>
    <col min="1" max="1" width="11.125" customWidth="1"/>
    <col min="2" max="2" width="8.75" customWidth="1"/>
    <col min="3" max="3" width="71.75" customWidth="1"/>
    <col min="4" max="4" width="2.625" customWidth="1"/>
    <col min="5" max="5" width="8.5" customWidth="1"/>
    <col min="6" max="6" width="18.625" customWidth="1"/>
    <col min="7" max="7" width="15.125" customWidth="1"/>
    <col min="8" max="8" width="15.5" customWidth="1"/>
    <col min="9" max="9" width="17.75" customWidth="1"/>
    <col min="10" max="10" width="15.5" customWidth="1"/>
    <col min="11" max="12" width="15.625" customWidth="1"/>
    <col min="13" max="13" width="13.5" customWidth="1"/>
    <col min="14" max="14" width="12.5" customWidth="1"/>
    <col min="15" max="15" width="11.5" customWidth="1"/>
    <col min="16" max="21" width="7.625" customWidth="1"/>
    <col min="22" max="24" width="8" customWidth="1"/>
    <col min="25" max="32" width="7.625" customWidth="1"/>
    <col min="33" max="34" width="8" customWidth="1"/>
  </cols>
  <sheetData>
    <row r="1" spans="2:34">
      <c r="B1" s="73" t="s">
        <v>119</v>
      </c>
      <c r="C1" s="74"/>
      <c r="D1" s="4"/>
      <c r="E1" s="4"/>
      <c r="H1" s="5"/>
      <c r="I1" s="5"/>
      <c r="X1" s="6"/>
    </row>
    <row r="2" spans="2:34" ht="22.5" customHeight="1">
      <c r="B2" s="75"/>
      <c r="C2" s="74"/>
      <c r="D2" s="7"/>
      <c r="E2" s="7"/>
      <c r="F2" s="76" t="s">
        <v>120</v>
      </c>
      <c r="G2" s="77"/>
      <c r="H2" s="74"/>
      <c r="I2" s="5"/>
      <c r="X2" s="6"/>
    </row>
    <row r="3" spans="2:34" ht="7.5" customHeight="1">
      <c r="D3" s="8"/>
      <c r="E3" s="8"/>
      <c r="G3" s="9"/>
      <c r="H3" s="5"/>
      <c r="I3" s="5"/>
      <c r="X3" s="6"/>
    </row>
    <row r="4" spans="2:34" ht="18.75">
      <c r="B4" s="78" t="s">
        <v>121</v>
      </c>
      <c r="C4" s="79"/>
      <c r="D4" s="10"/>
      <c r="E4" s="10"/>
      <c r="F4" s="80"/>
      <c r="G4" s="81"/>
      <c r="H4" s="79"/>
      <c r="I4" s="6" t="b">
        <f>IF(F4="Emprego Empreendedorismo Social",1,IF(F4="Emprego Interior",2,IF(F4="Emprego Urbano",3)))</f>
        <v>0</v>
      </c>
      <c r="X4" s="6"/>
    </row>
    <row r="5" spans="2:34" ht="7.5" customHeight="1">
      <c r="B5" s="11"/>
      <c r="C5" s="11"/>
      <c r="D5" s="8"/>
      <c r="E5" s="8"/>
      <c r="F5" s="11"/>
      <c r="G5" s="9"/>
      <c r="H5" s="5"/>
      <c r="I5" s="5"/>
      <c r="X5" s="6"/>
    </row>
    <row r="6" spans="2:34" ht="18.75">
      <c r="B6" s="78" t="s">
        <v>123</v>
      </c>
      <c r="C6" s="79"/>
      <c r="D6" s="10"/>
      <c r="E6" s="10"/>
      <c r="F6" s="12">
        <v>438.81</v>
      </c>
      <c r="G6" s="9"/>
      <c r="H6" s="5"/>
      <c r="I6" s="13"/>
      <c r="X6" s="6"/>
    </row>
    <row r="7" spans="2:34" ht="9" customHeight="1">
      <c r="B7" s="11"/>
      <c r="C7" s="11"/>
      <c r="D7" s="8"/>
      <c r="E7" s="8"/>
      <c r="F7" s="11"/>
      <c r="G7" s="9"/>
      <c r="H7" s="5"/>
      <c r="I7" s="5"/>
      <c r="X7" s="6"/>
    </row>
    <row r="8" spans="2:34" ht="18.75">
      <c r="B8" s="78" t="s">
        <v>124</v>
      </c>
      <c r="C8" s="79"/>
      <c r="D8" s="10"/>
      <c r="E8" s="10"/>
      <c r="F8" s="14"/>
      <c r="G8" s="9"/>
      <c r="H8" s="15" t="s">
        <v>125</v>
      </c>
      <c r="I8" s="16"/>
      <c r="J8" s="17"/>
      <c r="K8" s="17"/>
      <c r="L8" s="17"/>
      <c r="X8" s="6"/>
      <c r="AH8" s="6" t="s">
        <v>126</v>
      </c>
    </row>
    <row r="9" spans="2:34" ht="7.5" customHeight="1">
      <c r="B9" s="11"/>
      <c r="C9" s="11"/>
      <c r="D9" s="8"/>
      <c r="E9" s="8"/>
      <c r="F9" s="11"/>
      <c r="G9" s="9"/>
      <c r="H9" s="17"/>
      <c r="I9" s="17"/>
      <c r="J9" s="17"/>
      <c r="K9" s="17"/>
      <c r="L9" s="17"/>
      <c r="X9" s="6"/>
      <c r="AH9" s="6" t="s">
        <v>127</v>
      </c>
    </row>
    <row r="10" spans="2:34" ht="16.5" customHeight="1">
      <c r="B10" s="78" t="s">
        <v>128</v>
      </c>
      <c r="C10" s="79"/>
      <c r="D10" s="10"/>
      <c r="E10" s="10"/>
      <c r="F10" s="18"/>
      <c r="G10" s="9"/>
      <c r="H10" s="82" t="s">
        <v>129</v>
      </c>
      <c r="I10" s="83"/>
      <c r="J10" s="83"/>
      <c r="K10" s="83"/>
      <c r="L10" s="84"/>
      <c r="X10" s="6"/>
    </row>
    <row r="11" spans="2:34" ht="7.5" customHeight="1">
      <c r="B11" s="19"/>
      <c r="C11" s="19"/>
      <c r="D11" s="10"/>
      <c r="E11" s="10"/>
      <c r="F11" s="19"/>
      <c r="G11" s="9"/>
      <c r="H11" s="85"/>
      <c r="I11" s="86"/>
      <c r="J11" s="86"/>
      <c r="K11" s="86"/>
      <c r="L11" s="87"/>
      <c r="X11" s="6"/>
    </row>
    <row r="12" spans="2:34" ht="16.5" customHeight="1">
      <c r="B12" s="78" t="s">
        <v>130</v>
      </c>
      <c r="C12" s="79"/>
      <c r="D12" s="10"/>
      <c r="E12" s="10"/>
      <c r="F12" s="18"/>
      <c r="G12" s="9"/>
      <c r="H12" s="88"/>
      <c r="I12" s="89"/>
      <c r="J12" s="89"/>
      <c r="K12" s="89"/>
      <c r="L12" s="90"/>
      <c r="X12" s="6"/>
    </row>
    <row r="13" spans="2:34" ht="7.5" customHeight="1">
      <c r="B13" s="19"/>
      <c r="C13" s="19"/>
      <c r="D13" s="10"/>
      <c r="E13" s="10"/>
      <c r="F13" s="19"/>
      <c r="G13" s="9"/>
      <c r="H13" s="5"/>
      <c r="I13" s="5"/>
      <c r="X13" s="6"/>
    </row>
    <row r="14" spans="2:34" ht="16.5" customHeight="1">
      <c r="B14" s="78" t="s">
        <v>131</v>
      </c>
      <c r="C14" s="79"/>
      <c r="D14" s="10"/>
      <c r="E14" s="10"/>
      <c r="F14" s="20"/>
      <c r="G14" s="9"/>
      <c r="H14" s="5"/>
      <c r="I14" s="5"/>
      <c r="X14" s="6"/>
    </row>
    <row r="15" spans="2:34" ht="16.5" customHeight="1">
      <c r="B15" s="21"/>
      <c r="C15" s="21"/>
      <c r="D15" s="10"/>
      <c r="E15" s="10"/>
      <c r="F15" s="21"/>
      <c r="G15" s="5"/>
      <c r="H15" s="5"/>
      <c r="I15" s="5"/>
      <c r="X15" s="6"/>
    </row>
    <row r="16" spans="2:34" ht="16.5" customHeight="1">
      <c r="B16" s="21"/>
      <c r="C16" s="21"/>
      <c r="D16" s="10"/>
      <c r="E16" s="10"/>
      <c r="F16" s="21"/>
      <c r="G16" s="21"/>
      <c r="H16" s="5"/>
      <c r="I16" s="5"/>
      <c r="X16" s="6"/>
    </row>
    <row r="17" spans="1:24" ht="21.75" customHeight="1">
      <c r="A17" s="5"/>
      <c r="B17" s="5"/>
      <c r="C17" s="5"/>
      <c r="D17" s="5"/>
      <c r="E17" s="91" t="s">
        <v>132</v>
      </c>
      <c r="F17" s="81"/>
      <c r="G17" s="81"/>
      <c r="H17" s="81"/>
      <c r="I17" s="81"/>
      <c r="J17" s="81"/>
      <c r="K17" s="79"/>
      <c r="L17" s="92" t="s">
        <v>133</v>
      </c>
      <c r="M17" s="92" t="s">
        <v>134</v>
      </c>
      <c r="O17" s="22"/>
      <c r="X17" s="6"/>
    </row>
    <row r="18" spans="1:24" ht="64.5" customHeight="1">
      <c r="A18" s="92" t="s">
        <v>135</v>
      </c>
      <c r="B18" s="97" t="s">
        <v>136</v>
      </c>
      <c r="C18" s="98"/>
      <c r="D18" s="5"/>
      <c r="E18" s="23" t="s">
        <v>137</v>
      </c>
      <c r="F18" s="23" t="s">
        <v>138</v>
      </c>
      <c r="G18" s="23" t="s">
        <v>139</v>
      </c>
      <c r="H18" s="23" t="s">
        <v>140</v>
      </c>
      <c r="I18" s="23" t="s">
        <v>141</v>
      </c>
      <c r="J18" s="23" t="s">
        <v>142</v>
      </c>
      <c r="K18" s="23" t="s">
        <v>143</v>
      </c>
      <c r="L18" s="93"/>
      <c r="M18" s="93"/>
      <c r="X18" s="6"/>
    </row>
    <row r="19" spans="1:24" ht="21.75" customHeight="1">
      <c r="A19" s="93"/>
      <c r="B19" s="99"/>
      <c r="C19" s="100"/>
      <c r="D19" s="5"/>
      <c r="E19" s="24" t="s">
        <v>144</v>
      </c>
      <c r="F19" s="24" t="s">
        <v>145</v>
      </c>
      <c r="G19" s="24" t="s">
        <v>146</v>
      </c>
      <c r="H19" s="24" t="s">
        <v>147</v>
      </c>
      <c r="I19" s="24" t="s">
        <v>148</v>
      </c>
      <c r="J19" s="24" t="s">
        <v>149</v>
      </c>
      <c r="K19" s="24" t="s">
        <v>150</v>
      </c>
      <c r="L19" s="24" t="s">
        <v>151</v>
      </c>
      <c r="M19" s="72" t="s">
        <v>152</v>
      </c>
      <c r="X19" s="6"/>
    </row>
    <row r="20" spans="1:24" ht="53.25" customHeight="1">
      <c r="A20" s="25" t="str">
        <f>IF(C20&lt;&gt;"",1,"")</f>
        <v/>
      </c>
      <c r="B20" s="26" t="e">
        <f>VLOOKUP(C20,Auxiliar!$A$21:$B$38,2,FALSE)</f>
        <v>#N/A</v>
      </c>
      <c r="C20" s="27"/>
      <c r="D20" s="8"/>
      <c r="E20" s="28"/>
      <c r="F20" s="29" t="b">
        <f t="shared" ref="F20:F22" si="0">IF($I$4=1,ROUND($F$6*3*E20,2),IF($I$4=2,ROUND($F$6*2.5*E20,2),IF($I$4=3,ROUND($F$6*2*E20,2))))</f>
        <v>0</v>
      </c>
      <c r="G20" s="29">
        <f t="shared" ref="G20:G33" si="1">IFERROR(IF(OR($I$4=1,$X20="e"),0,IF(OR($F$10="SIM",X20="d",$F$12="SIM"),ROUND($F$6*0.5*E20,2),0)),0)</f>
        <v>0</v>
      </c>
      <c r="H20" s="29">
        <f t="shared" ref="H20:H33" si="2">IFERROR(ROUND((F20+G20)*$F$14,2),0)</f>
        <v>0</v>
      </c>
      <c r="I20" s="30"/>
      <c r="J20" s="31">
        <f t="shared" ref="J20:J33" si="3">ROUND(I20*$F$14,2)</f>
        <v>0</v>
      </c>
      <c r="K20" s="29">
        <f t="shared" ref="K20:K33" si="4">IFERROR(IF((F20+G20+H20)&lt;(I20+J20)*E20,(F20+G20+H20),(I20+J20)*E20),0)</f>
        <v>0</v>
      </c>
      <c r="L20" s="29">
        <f t="shared" ref="L20:L33" si="5">IFERROR(ROUND(K20*0.4,2),"")</f>
        <v>0</v>
      </c>
      <c r="M20" s="31">
        <f t="shared" ref="M20:M33" si="6">IFERROR(K20+L20,"")</f>
        <v>0</v>
      </c>
      <c r="N20" s="32"/>
      <c r="P20" s="33"/>
      <c r="X20" s="6" t="e">
        <f t="shared" ref="X20:X34" si="7">LEFT(B20,1)</f>
        <v>#N/A</v>
      </c>
    </row>
    <row r="21" spans="1:24" ht="53.25" customHeight="1">
      <c r="A21" s="25" t="str">
        <f t="shared" ref="A21:A33" si="8">IF(C21&lt;&gt;"",A20+1,"")</f>
        <v/>
      </c>
      <c r="B21" s="26" t="e">
        <f>VLOOKUP(C21,Auxiliar!$A$21:$B$38,2,FALSE)</f>
        <v>#N/A</v>
      </c>
      <c r="C21" s="27"/>
      <c r="D21" s="8"/>
      <c r="E21" s="28"/>
      <c r="F21" s="29" t="b">
        <f t="shared" si="0"/>
        <v>0</v>
      </c>
      <c r="G21" s="29">
        <f t="shared" si="1"/>
        <v>0</v>
      </c>
      <c r="H21" s="29">
        <f t="shared" si="2"/>
        <v>0</v>
      </c>
      <c r="I21" s="30"/>
      <c r="J21" s="31">
        <f t="shared" si="3"/>
        <v>0</v>
      </c>
      <c r="K21" s="29">
        <f t="shared" si="4"/>
        <v>0</v>
      </c>
      <c r="L21" s="29">
        <f t="shared" si="5"/>
        <v>0</v>
      </c>
      <c r="M21" s="31">
        <f t="shared" si="6"/>
        <v>0</v>
      </c>
      <c r="N21" s="32"/>
      <c r="O21" s="34"/>
      <c r="X21" s="6" t="e">
        <f t="shared" si="7"/>
        <v>#N/A</v>
      </c>
    </row>
    <row r="22" spans="1:24" ht="53.25" customHeight="1">
      <c r="A22" s="25" t="str">
        <f t="shared" si="8"/>
        <v/>
      </c>
      <c r="B22" s="26" t="e">
        <f>VLOOKUP(C22,Auxiliar!$A$21:$B$38,2,FALSE)</f>
        <v>#N/A</v>
      </c>
      <c r="C22" s="35"/>
      <c r="D22" s="8"/>
      <c r="E22" s="28"/>
      <c r="F22" s="29" t="b">
        <f t="shared" si="0"/>
        <v>0</v>
      </c>
      <c r="G22" s="29">
        <f t="shared" si="1"/>
        <v>0</v>
      </c>
      <c r="H22" s="29">
        <f t="shared" si="2"/>
        <v>0</v>
      </c>
      <c r="I22" s="30"/>
      <c r="J22" s="31">
        <f t="shared" si="3"/>
        <v>0</v>
      </c>
      <c r="K22" s="29">
        <f t="shared" si="4"/>
        <v>0</v>
      </c>
      <c r="L22" s="29">
        <f t="shared" si="5"/>
        <v>0</v>
      </c>
      <c r="M22" s="31">
        <f t="shared" si="6"/>
        <v>0</v>
      </c>
      <c r="N22" s="34"/>
      <c r="X22" s="6" t="e">
        <f t="shared" si="7"/>
        <v>#N/A</v>
      </c>
    </row>
    <row r="23" spans="1:24" ht="53.25" customHeight="1">
      <c r="A23" s="25" t="str">
        <f t="shared" si="8"/>
        <v/>
      </c>
      <c r="B23" s="26" t="e">
        <f>VLOOKUP(C23,Auxiliar!$A$21:$B$38,2,FALSE)</f>
        <v>#N/A</v>
      </c>
      <c r="C23" s="35"/>
      <c r="D23" s="8"/>
      <c r="E23" s="28"/>
      <c r="F23" s="29" t="b">
        <f t="shared" ref="F23:F25" si="9">IF($I$4=1,ROUND($F$6*2.5*E23,2),IF($I$4=2,ROUND($F$6*2*E23,2),IF($I$4=3,ROUND($F$6*1.5*E23,2))))</f>
        <v>0</v>
      </c>
      <c r="G23" s="29">
        <f t="shared" si="1"/>
        <v>0</v>
      </c>
      <c r="H23" s="29">
        <f t="shared" si="2"/>
        <v>0</v>
      </c>
      <c r="I23" s="30"/>
      <c r="J23" s="31">
        <f t="shared" si="3"/>
        <v>0</v>
      </c>
      <c r="K23" s="29">
        <f t="shared" si="4"/>
        <v>0</v>
      </c>
      <c r="L23" s="29">
        <f t="shared" si="5"/>
        <v>0</v>
      </c>
      <c r="M23" s="31">
        <f t="shared" si="6"/>
        <v>0</v>
      </c>
      <c r="X23" s="6" t="e">
        <f t="shared" si="7"/>
        <v>#N/A</v>
      </c>
    </row>
    <row r="24" spans="1:24" ht="53.25" customHeight="1">
      <c r="A24" s="25" t="str">
        <f t="shared" si="8"/>
        <v/>
      </c>
      <c r="B24" s="26" t="e">
        <f>VLOOKUP(C24,Auxiliar!$A$21:$B$38,2,FALSE)</f>
        <v>#N/A</v>
      </c>
      <c r="C24" s="35"/>
      <c r="D24" s="8"/>
      <c r="E24" s="28"/>
      <c r="F24" s="29" t="b">
        <f t="shared" si="9"/>
        <v>0</v>
      </c>
      <c r="G24" s="29">
        <f t="shared" si="1"/>
        <v>0</v>
      </c>
      <c r="H24" s="29">
        <f t="shared" si="2"/>
        <v>0</v>
      </c>
      <c r="I24" s="30"/>
      <c r="J24" s="31">
        <f t="shared" si="3"/>
        <v>0</v>
      </c>
      <c r="K24" s="29">
        <f t="shared" si="4"/>
        <v>0</v>
      </c>
      <c r="L24" s="29">
        <f t="shared" si="5"/>
        <v>0</v>
      </c>
      <c r="M24" s="31">
        <f t="shared" si="6"/>
        <v>0</v>
      </c>
      <c r="X24" s="6" t="e">
        <f t="shared" si="7"/>
        <v>#N/A</v>
      </c>
    </row>
    <row r="25" spans="1:24" ht="53.25" customHeight="1">
      <c r="A25" s="25" t="str">
        <f t="shared" si="8"/>
        <v/>
      </c>
      <c r="B25" s="26" t="e">
        <f>VLOOKUP(C25,Auxiliar!$A$21:$B$38,2,FALSE)</f>
        <v>#N/A</v>
      </c>
      <c r="C25" s="35"/>
      <c r="D25" s="8"/>
      <c r="E25" s="28"/>
      <c r="F25" s="29" t="b">
        <f t="shared" si="9"/>
        <v>0</v>
      </c>
      <c r="G25" s="29">
        <f t="shared" si="1"/>
        <v>0</v>
      </c>
      <c r="H25" s="29">
        <f t="shared" si="2"/>
        <v>0</v>
      </c>
      <c r="I25" s="30"/>
      <c r="J25" s="31">
        <f t="shared" si="3"/>
        <v>0</v>
      </c>
      <c r="K25" s="29">
        <f t="shared" si="4"/>
        <v>0</v>
      </c>
      <c r="L25" s="29">
        <f t="shared" si="5"/>
        <v>0</v>
      </c>
      <c r="M25" s="31">
        <f t="shared" si="6"/>
        <v>0</v>
      </c>
      <c r="X25" s="6" t="e">
        <f t="shared" si="7"/>
        <v>#N/A</v>
      </c>
    </row>
    <row r="26" spans="1:24" ht="53.25" customHeight="1">
      <c r="A26" s="25" t="str">
        <f t="shared" si="8"/>
        <v/>
      </c>
      <c r="B26" s="26" t="e">
        <f>VLOOKUP(C26,Auxiliar!$A$21:$B$38,2,FALSE)</f>
        <v>#N/A</v>
      </c>
      <c r="C26" s="35"/>
      <c r="D26" s="8"/>
      <c r="E26" s="28"/>
      <c r="F26" s="29" t="b">
        <f t="shared" ref="F26:F33" si="10">IF($I$4=1,ROUND($F$6*2*E26,2),IF($I$4=2,ROUND($F$6*1.5*E26,2),IF($I$4=3,ROUND($F$6*1*E26,2))))</f>
        <v>0</v>
      </c>
      <c r="G26" s="29">
        <f t="shared" si="1"/>
        <v>0</v>
      </c>
      <c r="H26" s="29">
        <f t="shared" si="2"/>
        <v>0</v>
      </c>
      <c r="I26" s="30"/>
      <c r="J26" s="31">
        <f t="shared" si="3"/>
        <v>0</v>
      </c>
      <c r="K26" s="29">
        <f t="shared" si="4"/>
        <v>0</v>
      </c>
      <c r="L26" s="29">
        <f t="shared" si="5"/>
        <v>0</v>
      </c>
      <c r="M26" s="31">
        <f t="shared" si="6"/>
        <v>0</v>
      </c>
      <c r="X26" s="6" t="e">
        <f t="shared" si="7"/>
        <v>#N/A</v>
      </c>
    </row>
    <row r="27" spans="1:24" ht="53.25" customHeight="1">
      <c r="A27" s="25" t="str">
        <f t="shared" si="8"/>
        <v/>
      </c>
      <c r="B27" s="26" t="e">
        <f>VLOOKUP(C27,Auxiliar!$A$21:$B$38,2,FALSE)</f>
        <v>#N/A</v>
      </c>
      <c r="C27" s="35"/>
      <c r="D27" s="8"/>
      <c r="E27" s="28"/>
      <c r="F27" s="29" t="b">
        <f t="shared" si="10"/>
        <v>0</v>
      </c>
      <c r="G27" s="29">
        <f t="shared" si="1"/>
        <v>0</v>
      </c>
      <c r="H27" s="29">
        <f t="shared" si="2"/>
        <v>0</v>
      </c>
      <c r="I27" s="30"/>
      <c r="J27" s="31">
        <f t="shared" si="3"/>
        <v>0</v>
      </c>
      <c r="K27" s="29">
        <f t="shared" si="4"/>
        <v>0</v>
      </c>
      <c r="L27" s="29">
        <f t="shared" si="5"/>
        <v>0</v>
      </c>
      <c r="M27" s="31">
        <f t="shared" si="6"/>
        <v>0</v>
      </c>
      <c r="P27" s="34"/>
      <c r="X27" s="6" t="e">
        <f t="shared" si="7"/>
        <v>#N/A</v>
      </c>
    </row>
    <row r="28" spans="1:24" ht="53.25" customHeight="1">
      <c r="A28" s="25" t="str">
        <f t="shared" si="8"/>
        <v/>
      </c>
      <c r="B28" s="26" t="e">
        <f>VLOOKUP(C28,Auxiliar!$A$21:$B$38,2,FALSE)</f>
        <v>#N/A</v>
      </c>
      <c r="C28" s="35"/>
      <c r="D28" s="8"/>
      <c r="E28" s="28"/>
      <c r="F28" s="29" t="b">
        <f t="shared" si="10"/>
        <v>0</v>
      </c>
      <c r="G28" s="29">
        <f t="shared" si="1"/>
        <v>0</v>
      </c>
      <c r="H28" s="29">
        <f t="shared" si="2"/>
        <v>0</v>
      </c>
      <c r="I28" s="30"/>
      <c r="J28" s="31">
        <f t="shared" si="3"/>
        <v>0</v>
      </c>
      <c r="K28" s="29">
        <f t="shared" si="4"/>
        <v>0</v>
      </c>
      <c r="L28" s="29">
        <f t="shared" si="5"/>
        <v>0</v>
      </c>
      <c r="M28" s="31">
        <f t="shared" si="6"/>
        <v>0</v>
      </c>
      <c r="P28" s="34">
        <f>P27*0.5</f>
        <v>0</v>
      </c>
      <c r="X28" s="6" t="e">
        <f t="shared" si="7"/>
        <v>#N/A</v>
      </c>
    </row>
    <row r="29" spans="1:24" ht="53.25" customHeight="1">
      <c r="A29" s="25" t="str">
        <f t="shared" si="8"/>
        <v/>
      </c>
      <c r="B29" s="26" t="e">
        <f>VLOOKUP(C29,Auxiliar!$A$21:$B$38,2,FALSE)</f>
        <v>#N/A</v>
      </c>
      <c r="C29" s="35"/>
      <c r="D29" s="8"/>
      <c r="E29" s="28"/>
      <c r="F29" s="29" t="b">
        <f t="shared" si="10"/>
        <v>0</v>
      </c>
      <c r="G29" s="29">
        <f t="shared" si="1"/>
        <v>0</v>
      </c>
      <c r="H29" s="29">
        <f t="shared" si="2"/>
        <v>0</v>
      </c>
      <c r="I29" s="30"/>
      <c r="J29" s="31">
        <f t="shared" si="3"/>
        <v>0</v>
      </c>
      <c r="K29" s="29">
        <f t="shared" si="4"/>
        <v>0</v>
      </c>
      <c r="L29" s="29">
        <f t="shared" si="5"/>
        <v>0</v>
      </c>
      <c r="M29" s="31">
        <f t="shared" si="6"/>
        <v>0</v>
      </c>
      <c r="X29" s="6" t="e">
        <f t="shared" si="7"/>
        <v>#N/A</v>
      </c>
    </row>
    <row r="30" spans="1:24" ht="53.25" customHeight="1">
      <c r="A30" s="25" t="str">
        <f t="shared" si="8"/>
        <v/>
      </c>
      <c r="B30" s="26" t="e">
        <f>VLOOKUP(C30,Auxiliar!$A$21:$B$38,2,FALSE)</f>
        <v>#N/A</v>
      </c>
      <c r="C30" s="35"/>
      <c r="D30" s="8"/>
      <c r="E30" s="28"/>
      <c r="F30" s="29" t="b">
        <f t="shared" si="10"/>
        <v>0</v>
      </c>
      <c r="G30" s="29">
        <f t="shared" si="1"/>
        <v>0</v>
      </c>
      <c r="H30" s="29">
        <f t="shared" si="2"/>
        <v>0</v>
      </c>
      <c r="I30" s="30"/>
      <c r="J30" s="31">
        <f t="shared" si="3"/>
        <v>0</v>
      </c>
      <c r="K30" s="29">
        <f t="shared" si="4"/>
        <v>0</v>
      </c>
      <c r="L30" s="29">
        <f t="shared" si="5"/>
        <v>0</v>
      </c>
      <c r="M30" s="31">
        <f t="shared" si="6"/>
        <v>0</v>
      </c>
      <c r="X30" s="6" t="e">
        <f t="shared" si="7"/>
        <v>#N/A</v>
      </c>
    </row>
    <row r="31" spans="1:24" ht="53.25" customHeight="1">
      <c r="A31" s="25" t="str">
        <f t="shared" si="8"/>
        <v/>
      </c>
      <c r="B31" s="26" t="e">
        <f>VLOOKUP(C31,Auxiliar!$A$21:$B$38,2,FALSE)</f>
        <v>#N/A</v>
      </c>
      <c r="C31" s="35"/>
      <c r="D31" s="8"/>
      <c r="E31" s="28"/>
      <c r="F31" s="29" t="b">
        <f t="shared" si="10"/>
        <v>0</v>
      </c>
      <c r="G31" s="29">
        <f t="shared" si="1"/>
        <v>0</v>
      </c>
      <c r="H31" s="29">
        <f t="shared" si="2"/>
        <v>0</v>
      </c>
      <c r="I31" s="30"/>
      <c r="J31" s="31">
        <f t="shared" si="3"/>
        <v>0</v>
      </c>
      <c r="K31" s="29">
        <f t="shared" si="4"/>
        <v>0</v>
      </c>
      <c r="L31" s="29">
        <f t="shared" si="5"/>
        <v>0</v>
      </c>
      <c r="M31" s="31">
        <f t="shared" si="6"/>
        <v>0</v>
      </c>
      <c r="X31" s="6" t="e">
        <f t="shared" si="7"/>
        <v>#N/A</v>
      </c>
    </row>
    <row r="32" spans="1:24" ht="53.25" customHeight="1">
      <c r="A32" s="25" t="str">
        <f t="shared" si="8"/>
        <v/>
      </c>
      <c r="B32" s="26" t="e">
        <f>VLOOKUP(C32,Auxiliar!$A$21:$B$38,2,FALSE)</f>
        <v>#N/A</v>
      </c>
      <c r="C32" s="35"/>
      <c r="D32" s="8"/>
      <c r="E32" s="28"/>
      <c r="F32" s="29" t="b">
        <f t="shared" si="10"/>
        <v>0</v>
      </c>
      <c r="G32" s="29">
        <f t="shared" si="1"/>
        <v>0</v>
      </c>
      <c r="H32" s="29">
        <f t="shared" si="2"/>
        <v>0</v>
      </c>
      <c r="I32" s="30"/>
      <c r="J32" s="31">
        <f t="shared" si="3"/>
        <v>0</v>
      </c>
      <c r="K32" s="29">
        <f t="shared" si="4"/>
        <v>0</v>
      </c>
      <c r="L32" s="29">
        <f t="shared" si="5"/>
        <v>0</v>
      </c>
      <c r="M32" s="31">
        <f t="shared" si="6"/>
        <v>0</v>
      </c>
      <c r="X32" s="6" t="e">
        <f t="shared" si="7"/>
        <v>#N/A</v>
      </c>
    </row>
    <row r="33" spans="1:34" ht="53.25" customHeight="1">
      <c r="A33" s="25" t="str">
        <f t="shared" si="8"/>
        <v/>
      </c>
      <c r="B33" s="26" t="e">
        <f>VLOOKUP(C33,Auxiliar!$A$21:$B$38,2,FALSE)</f>
        <v>#N/A</v>
      </c>
      <c r="C33" s="35"/>
      <c r="D33" s="8"/>
      <c r="E33" s="28"/>
      <c r="F33" s="29" t="b">
        <f t="shared" si="10"/>
        <v>0</v>
      </c>
      <c r="G33" s="29">
        <f t="shared" si="1"/>
        <v>0</v>
      </c>
      <c r="H33" s="29">
        <f t="shared" si="2"/>
        <v>0</v>
      </c>
      <c r="I33" s="30"/>
      <c r="J33" s="31">
        <f t="shared" si="3"/>
        <v>0</v>
      </c>
      <c r="K33" s="29">
        <f t="shared" si="4"/>
        <v>0</v>
      </c>
      <c r="L33" s="29">
        <f t="shared" si="5"/>
        <v>0</v>
      </c>
      <c r="M33" s="31">
        <f t="shared" si="6"/>
        <v>0</v>
      </c>
      <c r="X33" s="6" t="e">
        <f t="shared" si="7"/>
        <v>#N/A</v>
      </c>
    </row>
    <row r="34" spans="1:34" ht="15" hidden="1" customHeight="1">
      <c r="D34" s="8"/>
      <c r="E34" s="8"/>
      <c r="F34" s="8"/>
      <c r="G34" s="8"/>
      <c r="H34" s="8"/>
      <c r="I34" s="5"/>
      <c r="J34" s="5"/>
      <c r="K34" s="36">
        <f t="shared" ref="K34:M34" si="11">SUMIF(K20:K33,"&lt;&gt;#N/D")</f>
        <v>0</v>
      </c>
      <c r="L34" s="36">
        <f t="shared" si="11"/>
        <v>0</v>
      </c>
      <c r="M34" s="36">
        <f t="shared" si="11"/>
        <v>0</v>
      </c>
      <c r="X34" s="6" t="str">
        <f t="shared" si="7"/>
        <v/>
      </c>
    </row>
    <row r="35" spans="1:34" ht="15.75" customHeight="1">
      <c r="D35" s="8"/>
      <c r="E35" s="8"/>
      <c r="H35" s="5"/>
      <c r="I35" s="5"/>
      <c r="J35" s="37"/>
      <c r="X35" s="6"/>
    </row>
    <row r="36" spans="1:34" ht="15.75" customHeight="1">
      <c r="D36" s="8"/>
      <c r="E36" s="101" t="s">
        <v>155</v>
      </c>
      <c r="F36" s="81"/>
      <c r="G36" s="81"/>
      <c r="H36" s="79"/>
      <c r="I36" s="38"/>
      <c r="J36" s="39">
        <f>SUMIF(B20:B33,"a)",K20:K33)</f>
        <v>0</v>
      </c>
      <c r="X36" s="6"/>
    </row>
    <row r="37" spans="1:34" ht="15.75" customHeight="1">
      <c r="D37" s="8"/>
      <c r="E37" s="8"/>
      <c r="F37" s="5"/>
      <c r="G37" s="5"/>
      <c r="H37" s="5"/>
      <c r="I37" s="5"/>
      <c r="J37" s="37"/>
      <c r="X37" s="6"/>
    </row>
    <row r="38" spans="1:34" ht="12.75" customHeight="1">
      <c r="D38" s="8"/>
      <c r="E38" s="102" t="s">
        <v>156</v>
      </c>
      <c r="F38" s="81"/>
      <c r="G38" s="81"/>
      <c r="H38" s="79"/>
      <c r="I38" s="25"/>
      <c r="J38" s="40">
        <f>SUMIF(B20:B33,"&lt;&gt;a)",K20:K33)</f>
        <v>0</v>
      </c>
      <c r="X38" s="6"/>
    </row>
    <row r="39" spans="1:34" ht="15.75" customHeight="1">
      <c r="D39" s="8"/>
      <c r="E39" s="8"/>
      <c r="F39" s="5"/>
      <c r="G39" s="5"/>
      <c r="H39" s="5"/>
      <c r="I39" s="5"/>
      <c r="J39" s="5"/>
      <c r="X39" s="6"/>
    </row>
    <row r="40" spans="1:34" ht="12.75" customHeight="1">
      <c r="D40" s="8"/>
      <c r="E40" s="91" t="s">
        <v>157</v>
      </c>
      <c r="F40" s="81"/>
      <c r="G40" s="81"/>
      <c r="H40" s="79"/>
      <c r="I40" s="41"/>
      <c r="J40" s="42">
        <f>J36+J38</f>
        <v>0</v>
      </c>
      <c r="X40" s="6"/>
    </row>
    <row r="41" spans="1:34" ht="15.75" hidden="1" customHeight="1">
      <c r="D41" s="8"/>
      <c r="E41" s="8"/>
      <c r="F41" s="5"/>
      <c r="G41" s="5"/>
      <c r="H41" s="5"/>
      <c r="I41" s="5"/>
      <c r="J41" s="5"/>
      <c r="X41" s="6"/>
    </row>
    <row r="42" spans="1:34" ht="15" hidden="1" customHeight="1">
      <c r="A42" s="43"/>
      <c r="B42" s="43"/>
      <c r="C42" s="43"/>
      <c r="D42" s="43"/>
      <c r="E42" s="95" t="s">
        <v>158</v>
      </c>
      <c r="F42" s="81"/>
      <c r="G42" s="81"/>
      <c r="H42" s="79"/>
      <c r="I42" s="44"/>
      <c r="J42" s="45">
        <f>ROUND(M34*0.85,2)</f>
        <v>0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6"/>
      <c r="Y42" s="43"/>
      <c r="Z42" s="43"/>
      <c r="AA42" s="43"/>
      <c r="AB42" s="43"/>
      <c r="AC42" s="43"/>
      <c r="AD42" s="43"/>
      <c r="AE42" s="43"/>
      <c r="AF42" s="43"/>
      <c r="AG42" s="43"/>
      <c r="AH42" s="43"/>
    </row>
    <row r="43" spans="1:34" ht="15.75" hidden="1" customHeight="1">
      <c r="A43" s="43"/>
      <c r="B43" s="43"/>
      <c r="C43" s="43"/>
      <c r="D43" s="43"/>
      <c r="E43" s="43"/>
      <c r="F43" s="43"/>
      <c r="G43" s="43"/>
      <c r="H43" s="43"/>
      <c r="I43" s="43"/>
      <c r="J43" s="47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6"/>
      <c r="Y43" s="43"/>
      <c r="Z43" s="43"/>
      <c r="AA43" s="43"/>
      <c r="AB43" s="43"/>
      <c r="AC43" s="43"/>
      <c r="AD43" s="43"/>
      <c r="AE43" s="43"/>
      <c r="AF43" s="43"/>
      <c r="AG43" s="43"/>
      <c r="AH43" s="43"/>
    </row>
    <row r="44" spans="1:34" ht="15" hidden="1" customHeight="1">
      <c r="A44" s="43"/>
      <c r="B44" s="43"/>
      <c r="C44" s="43"/>
      <c r="D44" s="43"/>
      <c r="E44" s="103" t="s">
        <v>159</v>
      </c>
      <c r="F44" s="81"/>
      <c r="G44" s="81"/>
      <c r="H44" s="79"/>
      <c r="I44" s="48"/>
      <c r="J44" s="49">
        <f>M34-J42</f>
        <v>0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6"/>
      <c r="Y44" s="43"/>
      <c r="Z44" s="43"/>
      <c r="AA44" s="43"/>
      <c r="AB44" s="43"/>
      <c r="AC44" s="43"/>
      <c r="AD44" s="43"/>
      <c r="AE44" s="43"/>
      <c r="AF44" s="43"/>
      <c r="AG44" s="43"/>
      <c r="AH44" s="43"/>
    </row>
    <row r="45" spans="1:34" ht="15.75" hidden="1" customHeight="1">
      <c r="D45" s="8"/>
      <c r="E45" s="8"/>
      <c r="F45" s="5"/>
      <c r="G45" s="5"/>
      <c r="H45" s="5"/>
      <c r="I45" s="5"/>
      <c r="J45" s="5"/>
      <c r="X45" s="6"/>
    </row>
    <row r="46" spans="1:34" ht="15.75" customHeight="1">
      <c r="D46" s="8"/>
      <c r="E46" s="8"/>
      <c r="F46" s="5"/>
      <c r="G46" s="5"/>
      <c r="H46" s="5"/>
      <c r="I46" s="5"/>
      <c r="J46" s="5"/>
      <c r="X46" s="6"/>
    </row>
    <row r="47" spans="1:34" ht="15" customHeight="1">
      <c r="D47" s="8"/>
      <c r="E47" s="94" t="s">
        <v>133</v>
      </c>
      <c r="F47" s="81"/>
      <c r="G47" s="81"/>
      <c r="H47" s="79"/>
      <c r="I47" s="50"/>
      <c r="J47" s="51">
        <f>L34</f>
        <v>0</v>
      </c>
      <c r="X47" s="6"/>
    </row>
    <row r="48" spans="1:34" ht="15.75" hidden="1" customHeight="1">
      <c r="D48" s="8"/>
      <c r="E48" s="8"/>
      <c r="F48" s="5"/>
      <c r="G48" s="5"/>
      <c r="H48" s="5"/>
      <c r="I48" s="5"/>
      <c r="J48" s="5"/>
      <c r="X48" s="6"/>
    </row>
    <row r="49" spans="1:34" ht="15" hidden="1" customHeight="1">
      <c r="A49" s="43"/>
      <c r="B49" s="43"/>
      <c r="C49" s="43"/>
      <c r="D49" s="43"/>
      <c r="E49" s="95" t="s">
        <v>160</v>
      </c>
      <c r="F49" s="81"/>
      <c r="G49" s="81"/>
      <c r="H49" s="79"/>
      <c r="I49" s="44"/>
      <c r="J49" s="49">
        <f>J47+J42</f>
        <v>0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6"/>
      <c r="Y49" s="43"/>
      <c r="Z49" s="43"/>
      <c r="AA49" s="43"/>
      <c r="AB49" s="43"/>
      <c r="AC49" s="43"/>
      <c r="AD49" s="43"/>
      <c r="AE49" s="43"/>
      <c r="AF49" s="43"/>
      <c r="AG49" s="43"/>
      <c r="AH49" s="43"/>
    </row>
    <row r="50" spans="1:34" ht="15.75" customHeight="1">
      <c r="D50" s="8"/>
      <c r="E50" s="8"/>
      <c r="F50" s="5"/>
      <c r="G50" s="5"/>
      <c r="H50" s="5"/>
      <c r="I50" s="5"/>
      <c r="J50" s="5"/>
      <c r="X50" s="6"/>
    </row>
    <row r="51" spans="1:34" ht="15.75" customHeight="1">
      <c r="D51" s="8"/>
      <c r="E51" s="96" t="s">
        <v>161</v>
      </c>
      <c r="F51" s="81"/>
      <c r="G51" s="81"/>
      <c r="H51" s="79"/>
      <c r="I51" s="52"/>
      <c r="J51" s="53">
        <f>J40+J47</f>
        <v>0</v>
      </c>
      <c r="K51" s="54" t="s">
        <v>162</v>
      </c>
      <c r="X51" s="6"/>
    </row>
    <row r="52" spans="1:34" ht="15.75" customHeight="1">
      <c r="D52" s="8"/>
      <c r="E52" s="8"/>
      <c r="H52" s="5"/>
      <c r="I52" s="5"/>
      <c r="X52" s="6"/>
    </row>
    <row r="53" spans="1:34" ht="15.75" customHeight="1">
      <c r="D53" s="8"/>
      <c r="E53" s="8"/>
      <c r="H53" s="5"/>
      <c r="I53" s="5"/>
      <c r="X53" s="6"/>
    </row>
    <row r="54" spans="1:34" ht="15.75" customHeight="1">
      <c r="D54" s="8"/>
      <c r="E54" s="8"/>
      <c r="H54" s="5"/>
      <c r="I54" s="5"/>
      <c r="X54" s="6"/>
    </row>
    <row r="55" spans="1:34" ht="15.75" customHeight="1">
      <c r="D55" s="8"/>
      <c r="E55" s="8"/>
      <c r="H55" s="5"/>
      <c r="I55" s="5"/>
      <c r="X55" s="6"/>
    </row>
    <row r="56" spans="1:34" ht="15.75" customHeight="1">
      <c r="D56" s="8"/>
      <c r="E56" s="8"/>
      <c r="H56" s="5"/>
      <c r="I56" s="5"/>
      <c r="X56" s="6"/>
    </row>
    <row r="57" spans="1:34" ht="15.75" customHeight="1">
      <c r="D57" s="8"/>
      <c r="E57" s="8"/>
      <c r="H57" s="5"/>
      <c r="I57" s="5"/>
      <c r="X57" s="6"/>
    </row>
    <row r="58" spans="1:34" ht="15.75" customHeight="1">
      <c r="D58" s="8"/>
      <c r="E58" s="8"/>
      <c r="H58" s="5"/>
      <c r="I58" s="5"/>
      <c r="X58" s="6"/>
    </row>
    <row r="59" spans="1:34" ht="15.75" customHeight="1">
      <c r="D59" s="8"/>
      <c r="E59" s="8"/>
      <c r="H59" s="5"/>
      <c r="I59" s="5"/>
      <c r="X59" s="6"/>
    </row>
    <row r="60" spans="1:34" ht="15.75" customHeight="1">
      <c r="D60" s="8"/>
      <c r="E60" s="8"/>
      <c r="H60" s="5"/>
      <c r="I60" s="5"/>
      <c r="X60" s="6"/>
    </row>
    <row r="61" spans="1:34" ht="15.75" customHeight="1">
      <c r="D61" s="8"/>
      <c r="E61" s="8"/>
      <c r="H61" s="5"/>
      <c r="I61" s="5"/>
      <c r="X61" s="6"/>
    </row>
    <row r="62" spans="1:34" ht="15.75" customHeight="1">
      <c r="D62" s="8"/>
      <c r="E62" s="8"/>
      <c r="H62" s="5"/>
      <c r="I62" s="5"/>
      <c r="X62" s="6"/>
    </row>
    <row r="63" spans="1:34" ht="15.75" customHeight="1">
      <c r="D63" s="8"/>
      <c r="E63" s="8"/>
      <c r="H63" s="5"/>
      <c r="I63" s="5"/>
      <c r="X63" s="6"/>
    </row>
    <row r="64" spans="1:34" ht="15.75" customHeight="1">
      <c r="D64" s="8"/>
      <c r="E64" s="8"/>
      <c r="H64" s="5"/>
      <c r="I64" s="5"/>
      <c r="X64" s="6"/>
    </row>
    <row r="65" spans="4:24" ht="15.75" customHeight="1">
      <c r="D65" s="8"/>
      <c r="E65" s="8"/>
      <c r="H65" s="5"/>
      <c r="I65" s="5"/>
      <c r="X65" s="6"/>
    </row>
    <row r="66" spans="4:24" ht="15.75" customHeight="1">
      <c r="D66" s="8"/>
      <c r="E66" s="8"/>
      <c r="H66" s="5"/>
      <c r="I66" s="5"/>
      <c r="X66" s="6"/>
    </row>
    <row r="67" spans="4:24" ht="15.75" customHeight="1">
      <c r="D67" s="8"/>
      <c r="E67" s="8"/>
      <c r="H67" s="5"/>
      <c r="I67" s="5"/>
      <c r="X67" s="6"/>
    </row>
    <row r="68" spans="4:24" ht="15.75" customHeight="1">
      <c r="D68" s="8"/>
      <c r="E68" s="8"/>
      <c r="H68" s="5"/>
      <c r="I68" s="5"/>
      <c r="X68" s="6"/>
    </row>
    <row r="69" spans="4:24" ht="15.75" customHeight="1">
      <c r="D69" s="8"/>
      <c r="E69" s="8"/>
      <c r="H69" s="5"/>
      <c r="I69" s="5"/>
      <c r="X69" s="6"/>
    </row>
    <row r="70" spans="4:24" ht="15.75" customHeight="1">
      <c r="D70" s="8"/>
      <c r="E70" s="8"/>
      <c r="H70" s="5"/>
      <c r="I70" s="5"/>
      <c r="X70" s="6"/>
    </row>
    <row r="71" spans="4:24" ht="15.75" customHeight="1">
      <c r="D71" s="8"/>
      <c r="E71" s="8"/>
      <c r="H71" s="5"/>
      <c r="I71" s="5"/>
      <c r="X71" s="6"/>
    </row>
    <row r="72" spans="4:24" ht="15.75" customHeight="1">
      <c r="D72" s="8"/>
      <c r="E72" s="8"/>
      <c r="H72" s="5"/>
      <c r="I72" s="5"/>
      <c r="X72" s="6"/>
    </row>
    <row r="73" spans="4:24" ht="15.75" customHeight="1">
      <c r="D73" s="8"/>
      <c r="E73" s="8"/>
      <c r="H73" s="5"/>
      <c r="I73" s="5"/>
      <c r="X73" s="6"/>
    </row>
    <row r="74" spans="4:24" ht="15.75" customHeight="1">
      <c r="D74" s="8"/>
      <c r="E74" s="8"/>
      <c r="H74" s="5"/>
      <c r="I74" s="5"/>
      <c r="X74" s="6"/>
    </row>
    <row r="75" spans="4:24" ht="15.75" customHeight="1">
      <c r="D75" s="8"/>
      <c r="E75" s="8"/>
      <c r="H75" s="5"/>
      <c r="I75" s="5"/>
      <c r="X75" s="6"/>
    </row>
    <row r="76" spans="4:24" ht="15.75" customHeight="1">
      <c r="D76" s="8"/>
      <c r="E76" s="8"/>
      <c r="H76" s="5"/>
      <c r="I76" s="5"/>
      <c r="X76" s="6"/>
    </row>
    <row r="77" spans="4:24" ht="15.75" customHeight="1">
      <c r="D77" s="8"/>
      <c r="E77" s="8"/>
      <c r="H77" s="5"/>
      <c r="I77" s="5"/>
      <c r="X77" s="6"/>
    </row>
    <row r="78" spans="4:24" ht="15.75" customHeight="1">
      <c r="D78" s="8"/>
      <c r="E78" s="8"/>
      <c r="H78" s="5"/>
      <c r="I78" s="5"/>
      <c r="X78" s="6"/>
    </row>
    <row r="79" spans="4:24" ht="15.75" customHeight="1">
      <c r="D79" s="8"/>
      <c r="E79" s="8"/>
      <c r="H79" s="5"/>
      <c r="I79" s="5"/>
      <c r="X79" s="6"/>
    </row>
    <row r="80" spans="4:24" ht="15.75" customHeight="1">
      <c r="D80" s="8"/>
      <c r="E80" s="8"/>
      <c r="H80" s="5"/>
      <c r="I80" s="5"/>
      <c r="X80" s="6"/>
    </row>
    <row r="81" spans="4:24" ht="15.75" customHeight="1">
      <c r="D81" s="8"/>
      <c r="E81" s="8"/>
      <c r="H81" s="5"/>
      <c r="I81" s="5"/>
      <c r="X81" s="6"/>
    </row>
    <row r="82" spans="4:24" ht="15.75" customHeight="1">
      <c r="D82" s="8"/>
      <c r="E82" s="8"/>
      <c r="H82" s="5"/>
      <c r="I82" s="5"/>
      <c r="X82" s="6"/>
    </row>
    <row r="83" spans="4:24" ht="15.75" customHeight="1">
      <c r="D83" s="8"/>
      <c r="E83" s="8"/>
      <c r="H83" s="5"/>
      <c r="I83" s="5"/>
      <c r="X83" s="6"/>
    </row>
    <row r="84" spans="4:24" ht="15.75" customHeight="1">
      <c r="D84" s="8"/>
      <c r="E84" s="8"/>
      <c r="H84" s="5"/>
      <c r="I84" s="5"/>
      <c r="X84" s="6"/>
    </row>
    <row r="85" spans="4:24" ht="15.75" customHeight="1">
      <c r="D85" s="8"/>
      <c r="E85" s="8"/>
      <c r="H85" s="5"/>
      <c r="I85" s="5"/>
      <c r="X85" s="6"/>
    </row>
    <row r="86" spans="4:24" ht="15.75" customHeight="1">
      <c r="D86" s="8"/>
      <c r="E86" s="8"/>
      <c r="H86" s="5"/>
      <c r="I86" s="5"/>
      <c r="X86" s="6"/>
    </row>
    <row r="87" spans="4:24" ht="15.75" customHeight="1">
      <c r="D87" s="8"/>
      <c r="E87" s="8"/>
      <c r="H87" s="5"/>
      <c r="I87" s="5"/>
      <c r="X87" s="6"/>
    </row>
    <row r="88" spans="4:24" ht="15.75" customHeight="1">
      <c r="D88" s="8"/>
      <c r="E88" s="8"/>
      <c r="H88" s="5"/>
      <c r="I88" s="5"/>
      <c r="X88" s="6"/>
    </row>
    <row r="89" spans="4:24" ht="15.75" customHeight="1">
      <c r="D89" s="8"/>
      <c r="E89" s="8"/>
      <c r="H89" s="5"/>
      <c r="I89" s="5"/>
      <c r="X89" s="6"/>
    </row>
    <row r="90" spans="4:24" ht="15.75" customHeight="1">
      <c r="D90" s="8"/>
      <c r="E90" s="8"/>
      <c r="H90" s="5"/>
      <c r="I90" s="5"/>
      <c r="X90" s="6"/>
    </row>
    <row r="91" spans="4:24" ht="15.75" customHeight="1">
      <c r="D91" s="8"/>
      <c r="E91" s="8"/>
      <c r="H91" s="5"/>
      <c r="I91" s="5"/>
      <c r="X91" s="6"/>
    </row>
    <row r="92" spans="4:24" ht="15.75" customHeight="1">
      <c r="D92" s="8"/>
      <c r="E92" s="8"/>
      <c r="H92" s="5"/>
      <c r="I92" s="5"/>
      <c r="X92" s="6"/>
    </row>
    <row r="93" spans="4:24" ht="15.75" customHeight="1">
      <c r="D93" s="8"/>
      <c r="E93" s="8"/>
      <c r="H93" s="5"/>
      <c r="I93" s="5"/>
      <c r="X93" s="6"/>
    </row>
    <row r="94" spans="4:24" ht="15.75" customHeight="1">
      <c r="D94" s="8"/>
      <c r="E94" s="8"/>
      <c r="H94" s="5"/>
      <c r="I94" s="5"/>
      <c r="X94" s="6"/>
    </row>
    <row r="95" spans="4:24" ht="15.75" customHeight="1">
      <c r="D95" s="8"/>
      <c r="E95" s="8"/>
      <c r="H95" s="5"/>
      <c r="I95" s="5"/>
      <c r="X95" s="6"/>
    </row>
    <row r="96" spans="4:24" ht="15.75" customHeight="1">
      <c r="D96" s="8"/>
      <c r="E96" s="8"/>
      <c r="H96" s="5"/>
      <c r="I96" s="5"/>
      <c r="X96" s="6"/>
    </row>
    <row r="97" spans="4:24" ht="15.75" customHeight="1">
      <c r="D97" s="8"/>
      <c r="E97" s="8"/>
      <c r="H97" s="5"/>
      <c r="I97" s="5"/>
      <c r="X97" s="6"/>
    </row>
    <row r="98" spans="4:24" ht="15.75" customHeight="1">
      <c r="D98" s="8"/>
      <c r="E98" s="8"/>
      <c r="H98" s="5"/>
      <c r="I98" s="5"/>
      <c r="X98" s="6"/>
    </row>
    <row r="99" spans="4:24" ht="15.75" customHeight="1">
      <c r="D99" s="8"/>
      <c r="E99" s="8"/>
      <c r="H99" s="5"/>
      <c r="I99" s="5"/>
      <c r="X99" s="6"/>
    </row>
    <row r="100" spans="4:24" ht="15.75" customHeight="1">
      <c r="D100" s="8"/>
      <c r="E100" s="8"/>
      <c r="H100" s="5"/>
      <c r="I100" s="5"/>
      <c r="X100" s="6"/>
    </row>
    <row r="101" spans="4:24" ht="15.75" customHeight="1">
      <c r="D101" s="8"/>
      <c r="E101" s="8"/>
      <c r="H101" s="5"/>
      <c r="I101" s="5"/>
      <c r="X101" s="6"/>
    </row>
    <row r="102" spans="4:24" ht="15.75" customHeight="1">
      <c r="D102" s="8"/>
      <c r="E102" s="8"/>
      <c r="H102" s="5"/>
      <c r="I102" s="5"/>
      <c r="X102" s="6"/>
    </row>
    <row r="103" spans="4:24" ht="15.75" customHeight="1">
      <c r="D103" s="8"/>
      <c r="E103" s="8"/>
      <c r="H103" s="5"/>
      <c r="I103" s="5"/>
      <c r="X103" s="6"/>
    </row>
    <row r="104" spans="4:24" ht="15.75" customHeight="1">
      <c r="D104" s="8"/>
      <c r="E104" s="8"/>
      <c r="H104" s="5"/>
      <c r="I104" s="5"/>
      <c r="X104" s="6"/>
    </row>
    <row r="105" spans="4:24" ht="15.75" customHeight="1">
      <c r="D105" s="8"/>
      <c r="E105" s="8"/>
      <c r="H105" s="5"/>
      <c r="I105" s="5"/>
      <c r="X105" s="6"/>
    </row>
    <row r="106" spans="4:24" ht="15.75" customHeight="1">
      <c r="D106" s="8"/>
      <c r="E106" s="8"/>
      <c r="H106" s="5"/>
      <c r="I106" s="5"/>
      <c r="X106" s="6"/>
    </row>
    <row r="107" spans="4:24" ht="15.75" customHeight="1">
      <c r="D107" s="8"/>
      <c r="E107" s="8"/>
      <c r="H107" s="5"/>
      <c r="I107" s="5"/>
      <c r="X107" s="6"/>
    </row>
    <row r="108" spans="4:24" ht="15.75" customHeight="1">
      <c r="D108" s="8"/>
      <c r="E108" s="8"/>
      <c r="H108" s="5"/>
      <c r="I108" s="5"/>
      <c r="X108" s="6"/>
    </row>
    <row r="109" spans="4:24" ht="15.75" customHeight="1">
      <c r="D109" s="8"/>
      <c r="E109" s="8"/>
      <c r="H109" s="5"/>
      <c r="I109" s="5"/>
      <c r="X109" s="6"/>
    </row>
    <row r="110" spans="4:24" ht="15.75" customHeight="1">
      <c r="D110" s="8"/>
      <c r="E110" s="8"/>
      <c r="H110" s="5"/>
      <c r="I110" s="5"/>
      <c r="X110" s="6"/>
    </row>
    <row r="111" spans="4:24" ht="15.75" customHeight="1">
      <c r="D111" s="8"/>
      <c r="E111" s="8"/>
      <c r="H111" s="5"/>
      <c r="I111" s="5"/>
      <c r="X111" s="6"/>
    </row>
    <row r="112" spans="4:24" ht="15.75" customHeight="1">
      <c r="D112" s="8"/>
      <c r="E112" s="8"/>
      <c r="H112" s="5"/>
      <c r="I112" s="5"/>
      <c r="X112" s="6"/>
    </row>
    <row r="113" spans="4:24" ht="15.75" customHeight="1">
      <c r="D113" s="8"/>
      <c r="E113" s="8"/>
      <c r="H113" s="5"/>
      <c r="I113" s="5"/>
      <c r="X113" s="6"/>
    </row>
    <row r="114" spans="4:24" ht="15.75" customHeight="1">
      <c r="D114" s="8"/>
      <c r="E114" s="8"/>
      <c r="H114" s="5"/>
      <c r="I114" s="5"/>
      <c r="X114" s="6"/>
    </row>
    <row r="115" spans="4:24" ht="15.75" customHeight="1">
      <c r="D115" s="8"/>
      <c r="E115" s="8"/>
      <c r="H115" s="5"/>
      <c r="I115" s="5"/>
      <c r="X115" s="6"/>
    </row>
    <row r="116" spans="4:24" ht="15.75" customHeight="1">
      <c r="D116" s="8"/>
      <c r="E116" s="8"/>
      <c r="H116" s="5"/>
      <c r="I116" s="5"/>
      <c r="X116" s="6"/>
    </row>
    <row r="117" spans="4:24" ht="15.75" customHeight="1">
      <c r="D117" s="8"/>
      <c r="E117" s="8"/>
      <c r="H117" s="5"/>
      <c r="I117" s="5"/>
      <c r="X117" s="6"/>
    </row>
    <row r="118" spans="4:24" ht="15.75" customHeight="1">
      <c r="D118" s="8"/>
      <c r="E118" s="8"/>
      <c r="H118" s="5"/>
      <c r="I118" s="5"/>
      <c r="X118" s="6"/>
    </row>
    <row r="119" spans="4:24" ht="15.75" customHeight="1">
      <c r="D119" s="8"/>
      <c r="E119" s="8"/>
      <c r="H119" s="5"/>
      <c r="I119" s="5"/>
      <c r="X119" s="6"/>
    </row>
    <row r="120" spans="4:24" ht="15.75" customHeight="1">
      <c r="D120" s="8"/>
      <c r="E120" s="8"/>
      <c r="H120" s="5"/>
      <c r="I120" s="5"/>
      <c r="X120" s="6"/>
    </row>
    <row r="121" spans="4:24" ht="15.75" customHeight="1">
      <c r="D121" s="8"/>
      <c r="E121" s="8"/>
      <c r="H121" s="5"/>
      <c r="I121" s="5"/>
      <c r="X121" s="6"/>
    </row>
    <row r="122" spans="4:24" ht="15.75" customHeight="1">
      <c r="D122" s="8"/>
      <c r="E122" s="8"/>
      <c r="H122" s="5"/>
      <c r="I122" s="5"/>
      <c r="X122" s="6"/>
    </row>
    <row r="123" spans="4:24" ht="15.75" customHeight="1">
      <c r="D123" s="8"/>
      <c r="E123" s="8"/>
      <c r="H123" s="5"/>
      <c r="I123" s="5"/>
      <c r="X123" s="6"/>
    </row>
    <row r="124" spans="4:24" ht="15.75" customHeight="1">
      <c r="D124" s="8"/>
      <c r="E124" s="8"/>
      <c r="H124" s="5"/>
      <c r="I124" s="5"/>
      <c r="X124" s="6"/>
    </row>
    <row r="125" spans="4:24" ht="15.75" customHeight="1">
      <c r="D125" s="8"/>
      <c r="E125" s="8"/>
      <c r="H125" s="5"/>
      <c r="I125" s="5"/>
      <c r="X125" s="6"/>
    </row>
    <row r="126" spans="4:24" ht="15.75" customHeight="1">
      <c r="D126" s="8"/>
      <c r="E126" s="8"/>
      <c r="H126" s="5"/>
      <c r="I126" s="5"/>
      <c r="X126" s="6"/>
    </row>
    <row r="127" spans="4:24" ht="15.75" customHeight="1">
      <c r="D127" s="8"/>
      <c r="E127" s="8"/>
      <c r="H127" s="5"/>
      <c r="I127" s="5"/>
      <c r="X127" s="6"/>
    </row>
    <row r="128" spans="4:24" ht="15.75" customHeight="1">
      <c r="D128" s="8"/>
      <c r="E128" s="8"/>
      <c r="H128" s="5"/>
      <c r="I128" s="5"/>
      <c r="X128" s="6"/>
    </row>
    <row r="129" spans="4:24" ht="15.75" customHeight="1">
      <c r="D129" s="8"/>
      <c r="E129" s="8"/>
      <c r="H129" s="5"/>
      <c r="I129" s="5"/>
      <c r="X129" s="6"/>
    </row>
    <row r="130" spans="4:24" ht="15.75" customHeight="1">
      <c r="D130" s="8"/>
      <c r="E130" s="8"/>
      <c r="H130" s="5"/>
      <c r="I130" s="5"/>
      <c r="X130" s="6"/>
    </row>
    <row r="131" spans="4:24" ht="15.75" customHeight="1">
      <c r="D131" s="8"/>
      <c r="E131" s="8"/>
      <c r="H131" s="5"/>
      <c r="I131" s="5"/>
      <c r="X131" s="6"/>
    </row>
    <row r="132" spans="4:24" ht="15.75" customHeight="1">
      <c r="D132" s="8"/>
      <c r="E132" s="8"/>
      <c r="H132" s="5"/>
      <c r="I132" s="5"/>
      <c r="X132" s="6"/>
    </row>
    <row r="133" spans="4:24" ht="15.75" customHeight="1">
      <c r="D133" s="8"/>
      <c r="E133" s="8"/>
      <c r="H133" s="5"/>
      <c r="I133" s="5"/>
      <c r="X133" s="6"/>
    </row>
    <row r="134" spans="4:24" ht="15.75" customHeight="1">
      <c r="D134" s="8"/>
      <c r="E134" s="8"/>
      <c r="H134" s="5"/>
      <c r="I134" s="5"/>
      <c r="X134" s="6"/>
    </row>
    <row r="135" spans="4:24" ht="15.75" customHeight="1">
      <c r="D135" s="8"/>
      <c r="E135" s="8"/>
      <c r="H135" s="5"/>
      <c r="I135" s="5"/>
      <c r="X135" s="6"/>
    </row>
    <row r="136" spans="4:24" ht="15.75" customHeight="1">
      <c r="D136" s="8"/>
      <c r="E136" s="8"/>
      <c r="H136" s="5"/>
      <c r="I136" s="5"/>
      <c r="X136" s="6"/>
    </row>
    <row r="137" spans="4:24" ht="15.75" customHeight="1">
      <c r="D137" s="8"/>
      <c r="E137" s="8"/>
      <c r="H137" s="5"/>
      <c r="I137" s="5"/>
      <c r="X137" s="6"/>
    </row>
    <row r="138" spans="4:24" ht="15.75" customHeight="1">
      <c r="D138" s="8"/>
      <c r="E138" s="8"/>
      <c r="H138" s="5"/>
      <c r="I138" s="5"/>
      <c r="X138" s="6"/>
    </row>
    <row r="139" spans="4:24" ht="15.75" customHeight="1">
      <c r="D139" s="8"/>
      <c r="E139" s="8"/>
      <c r="H139" s="5"/>
      <c r="I139" s="5"/>
      <c r="X139" s="6"/>
    </row>
    <row r="140" spans="4:24" ht="15.75" customHeight="1">
      <c r="D140" s="8"/>
      <c r="E140" s="8"/>
      <c r="H140" s="5"/>
      <c r="I140" s="5"/>
      <c r="X140" s="6"/>
    </row>
    <row r="141" spans="4:24" ht="15.75" customHeight="1">
      <c r="D141" s="8"/>
      <c r="E141" s="8"/>
      <c r="H141" s="5"/>
      <c r="I141" s="5"/>
      <c r="X141" s="6"/>
    </row>
    <row r="142" spans="4:24" ht="15.75" customHeight="1">
      <c r="D142" s="8"/>
      <c r="E142" s="8"/>
      <c r="H142" s="5"/>
      <c r="I142" s="5"/>
      <c r="X142" s="6"/>
    </row>
    <row r="143" spans="4:24" ht="15.75" customHeight="1">
      <c r="D143" s="8"/>
      <c r="E143" s="8"/>
      <c r="H143" s="5"/>
      <c r="I143" s="5"/>
      <c r="X143" s="6"/>
    </row>
    <row r="144" spans="4:24" ht="15.75" customHeight="1">
      <c r="D144" s="8"/>
      <c r="E144" s="8"/>
      <c r="H144" s="5"/>
      <c r="I144" s="5"/>
      <c r="X144" s="6"/>
    </row>
    <row r="145" spans="4:24" ht="15.75" customHeight="1">
      <c r="D145" s="8"/>
      <c r="E145" s="8"/>
      <c r="H145" s="5"/>
      <c r="I145" s="5"/>
      <c r="X145" s="6"/>
    </row>
    <row r="146" spans="4:24" ht="15.75" customHeight="1">
      <c r="D146" s="8"/>
      <c r="E146" s="8"/>
      <c r="H146" s="5"/>
      <c r="I146" s="5"/>
      <c r="X146" s="6"/>
    </row>
    <row r="147" spans="4:24" ht="15.75" customHeight="1">
      <c r="D147" s="8"/>
      <c r="E147" s="8"/>
      <c r="H147" s="5"/>
      <c r="I147" s="5"/>
      <c r="X147" s="6"/>
    </row>
    <row r="148" spans="4:24" ht="15.75" customHeight="1">
      <c r="D148" s="8"/>
      <c r="E148" s="8"/>
      <c r="H148" s="5"/>
      <c r="I148" s="5"/>
      <c r="X148" s="6"/>
    </row>
    <row r="149" spans="4:24" ht="15.75" customHeight="1">
      <c r="D149" s="8"/>
      <c r="E149" s="8"/>
      <c r="H149" s="5"/>
      <c r="I149" s="5"/>
      <c r="X149" s="6"/>
    </row>
    <row r="150" spans="4:24" ht="15.75" customHeight="1">
      <c r="D150" s="8"/>
      <c r="E150" s="8"/>
      <c r="H150" s="5"/>
      <c r="I150" s="5"/>
      <c r="X150" s="6"/>
    </row>
    <row r="151" spans="4:24" ht="15.75" customHeight="1">
      <c r="D151" s="8"/>
      <c r="E151" s="8"/>
      <c r="H151" s="5"/>
      <c r="I151" s="5"/>
      <c r="X151" s="6"/>
    </row>
    <row r="152" spans="4:24" ht="15.75" customHeight="1">
      <c r="D152" s="8"/>
      <c r="E152" s="8"/>
      <c r="H152" s="5"/>
      <c r="I152" s="5"/>
      <c r="X152" s="6"/>
    </row>
    <row r="153" spans="4:24" ht="15.75" customHeight="1">
      <c r="D153" s="8"/>
      <c r="E153" s="8"/>
      <c r="H153" s="5"/>
      <c r="I153" s="5"/>
      <c r="X153" s="6"/>
    </row>
    <row r="154" spans="4:24" ht="15.75" customHeight="1">
      <c r="D154" s="8"/>
      <c r="E154" s="8"/>
      <c r="H154" s="5"/>
      <c r="I154" s="5"/>
      <c r="X154" s="6"/>
    </row>
    <row r="155" spans="4:24" ht="15.75" customHeight="1">
      <c r="D155" s="8"/>
      <c r="E155" s="8"/>
      <c r="H155" s="5"/>
      <c r="I155" s="5"/>
      <c r="X155" s="6"/>
    </row>
    <row r="156" spans="4:24" ht="15.75" customHeight="1">
      <c r="D156" s="8"/>
      <c r="E156" s="8"/>
      <c r="H156" s="5"/>
      <c r="I156" s="5"/>
      <c r="X156" s="6"/>
    </row>
    <row r="157" spans="4:24" ht="15.75" customHeight="1">
      <c r="D157" s="8"/>
      <c r="E157" s="8"/>
      <c r="H157" s="5"/>
      <c r="I157" s="5"/>
      <c r="X157" s="6"/>
    </row>
    <row r="158" spans="4:24" ht="15.75" customHeight="1">
      <c r="D158" s="8"/>
      <c r="E158" s="8"/>
      <c r="H158" s="5"/>
      <c r="I158" s="5"/>
      <c r="X158" s="6"/>
    </row>
    <row r="159" spans="4:24" ht="15.75" customHeight="1">
      <c r="D159" s="8"/>
      <c r="E159" s="8"/>
      <c r="H159" s="5"/>
      <c r="I159" s="5"/>
      <c r="X159" s="6"/>
    </row>
    <row r="160" spans="4:24" ht="15.75" customHeight="1">
      <c r="D160" s="8"/>
      <c r="E160" s="8"/>
      <c r="H160" s="5"/>
      <c r="I160" s="5"/>
      <c r="X160" s="6"/>
    </row>
    <row r="161" spans="4:24" ht="15.75" customHeight="1">
      <c r="D161" s="8"/>
      <c r="E161" s="8"/>
      <c r="H161" s="5"/>
      <c r="I161" s="5"/>
      <c r="X161" s="6"/>
    </row>
    <row r="162" spans="4:24" ht="15.75" customHeight="1">
      <c r="D162" s="8"/>
      <c r="E162" s="8"/>
      <c r="H162" s="5"/>
      <c r="I162" s="5"/>
      <c r="X162" s="6"/>
    </row>
    <row r="163" spans="4:24" ht="15.75" customHeight="1">
      <c r="D163" s="8"/>
      <c r="E163" s="8"/>
      <c r="H163" s="5"/>
      <c r="I163" s="5"/>
      <c r="X163" s="6"/>
    </row>
    <row r="164" spans="4:24" ht="15.75" customHeight="1">
      <c r="D164" s="8"/>
      <c r="E164" s="8"/>
      <c r="H164" s="5"/>
      <c r="I164" s="5"/>
      <c r="X164" s="6"/>
    </row>
    <row r="165" spans="4:24" ht="15.75" customHeight="1">
      <c r="D165" s="8"/>
      <c r="E165" s="8"/>
      <c r="H165" s="5"/>
      <c r="I165" s="5"/>
      <c r="X165" s="6"/>
    </row>
    <row r="166" spans="4:24" ht="15.75" customHeight="1">
      <c r="D166" s="8"/>
      <c r="E166" s="8"/>
      <c r="H166" s="5"/>
      <c r="I166" s="5"/>
      <c r="X166" s="6"/>
    </row>
    <row r="167" spans="4:24" ht="15.75" customHeight="1">
      <c r="D167" s="8"/>
      <c r="E167" s="8"/>
      <c r="H167" s="5"/>
      <c r="I167" s="5"/>
      <c r="X167" s="6"/>
    </row>
    <row r="168" spans="4:24" ht="15.75" customHeight="1">
      <c r="D168" s="8"/>
      <c r="E168" s="8"/>
      <c r="H168" s="5"/>
      <c r="I168" s="5"/>
      <c r="X168" s="6"/>
    </row>
    <row r="169" spans="4:24" ht="15.75" customHeight="1">
      <c r="D169" s="8"/>
      <c r="E169" s="8"/>
      <c r="H169" s="5"/>
      <c r="I169" s="5"/>
      <c r="X169" s="6"/>
    </row>
    <row r="170" spans="4:24" ht="15.75" customHeight="1">
      <c r="D170" s="8"/>
      <c r="E170" s="8"/>
      <c r="H170" s="5"/>
      <c r="I170" s="5"/>
      <c r="X170" s="6"/>
    </row>
    <row r="171" spans="4:24" ht="15.75" customHeight="1">
      <c r="D171" s="8"/>
      <c r="E171" s="8"/>
      <c r="H171" s="5"/>
      <c r="I171" s="5"/>
      <c r="X171" s="6"/>
    </row>
    <row r="172" spans="4:24" ht="15.75" customHeight="1">
      <c r="D172" s="8"/>
      <c r="E172" s="8"/>
      <c r="H172" s="5"/>
      <c r="I172" s="5"/>
      <c r="X172" s="6"/>
    </row>
    <row r="173" spans="4:24" ht="15.75" customHeight="1">
      <c r="D173" s="8"/>
      <c r="E173" s="8"/>
      <c r="H173" s="5"/>
      <c r="I173" s="5"/>
      <c r="X173" s="6"/>
    </row>
    <row r="174" spans="4:24" ht="15.75" customHeight="1">
      <c r="D174" s="8"/>
      <c r="E174" s="8"/>
      <c r="H174" s="5"/>
      <c r="I174" s="5"/>
      <c r="X174" s="6"/>
    </row>
    <row r="175" spans="4:24" ht="15.75" customHeight="1">
      <c r="D175" s="8"/>
      <c r="E175" s="8"/>
      <c r="H175" s="5"/>
      <c r="I175" s="5"/>
      <c r="X175" s="6"/>
    </row>
    <row r="176" spans="4:24" ht="15.75" customHeight="1">
      <c r="D176" s="8"/>
      <c r="E176" s="8"/>
      <c r="H176" s="5"/>
      <c r="I176" s="5"/>
      <c r="X176" s="6"/>
    </row>
    <row r="177" spans="4:24" ht="15.75" customHeight="1">
      <c r="D177" s="8"/>
      <c r="E177" s="8"/>
      <c r="H177" s="5"/>
      <c r="I177" s="5"/>
      <c r="X177" s="6"/>
    </row>
    <row r="178" spans="4:24" ht="15.75" customHeight="1">
      <c r="D178" s="8"/>
      <c r="E178" s="8"/>
      <c r="H178" s="5"/>
      <c r="I178" s="5"/>
      <c r="X178" s="6"/>
    </row>
    <row r="179" spans="4:24" ht="15.75" customHeight="1">
      <c r="D179" s="8"/>
      <c r="E179" s="8"/>
      <c r="H179" s="5"/>
      <c r="I179" s="5"/>
      <c r="X179" s="6"/>
    </row>
    <row r="180" spans="4:24" ht="15.75" customHeight="1">
      <c r="D180" s="8"/>
      <c r="E180" s="8"/>
      <c r="H180" s="5"/>
      <c r="I180" s="5"/>
      <c r="X180" s="6"/>
    </row>
    <row r="181" spans="4:24" ht="15.75" customHeight="1">
      <c r="D181" s="8"/>
      <c r="E181" s="8"/>
      <c r="H181" s="5"/>
      <c r="I181" s="5"/>
      <c r="X181" s="6"/>
    </row>
    <row r="182" spans="4:24" ht="15.75" customHeight="1">
      <c r="D182" s="8"/>
      <c r="E182" s="8"/>
      <c r="H182" s="5"/>
      <c r="I182" s="5"/>
      <c r="X182" s="6"/>
    </row>
    <row r="183" spans="4:24" ht="15.75" customHeight="1">
      <c r="D183" s="8"/>
      <c r="E183" s="8"/>
      <c r="H183" s="5"/>
      <c r="I183" s="5"/>
      <c r="X183" s="6"/>
    </row>
    <row r="184" spans="4:24" ht="15.75" customHeight="1">
      <c r="D184" s="8"/>
      <c r="E184" s="8"/>
      <c r="H184" s="5"/>
      <c r="I184" s="5"/>
      <c r="X184" s="6"/>
    </row>
    <row r="185" spans="4:24" ht="15.75" customHeight="1">
      <c r="D185" s="8"/>
      <c r="E185" s="8"/>
      <c r="H185" s="5"/>
      <c r="I185" s="5"/>
      <c r="X185" s="6"/>
    </row>
    <row r="186" spans="4:24" ht="15.75" customHeight="1">
      <c r="D186" s="8"/>
      <c r="E186" s="8"/>
      <c r="H186" s="5"/>
      <c r="I186" s="5"/>
      <c r="X186" s="6"/>
    </row>
    <row r="187" spans="4:24" ht="15.75" customHeight="1">
      <c r="D187" s="8"/>
      <c r="E187" s="8"/>
      <c r="H187" s="5"/>
      <c r="I187" s="5"/>
      <c r="X187" s="6"/>
    </row>
    <row r="188" spans="4:24" ht="15.75" customHeight="1">
      <c r="D188" s="8"/>
      <c r="E188" s="8"/>
      <c r="H188" s="5"/>
      <c r="I188" s="5"/>
      <c r="X188" s="6"/>
    </row>
    <row r="189" spans="4:24" ht="15.75" customHeight="1">
      <c r="D189" s="8"/>
      <c r="E189" s="8"/>
      <c r="H189" s="5"/>
      <c r="I189" s="5"/>
      <c r="X189" s="6"/>
    </row>
    <row r="190" spans="4:24" ht="15.75" customHeight="1">
      <c r="D190" s="8"/>
      <c r="E190" s="8"/>
      <c r="H190" s="5"/>
      <c r="I190" s="5"/>
      <c r="X190" s="6"/>
    </row>
    <row r="191" spans="4:24" ht="15.75" customHeight="1">
      <c r="D191" s="8"/>
      <c r="E191" s="8"/>
      <c r="H191" s="5"/>
      <c r="I191" s="5"/>
      <c r="X191" s="6"/>
    </row>
    <row r="192" spans="4:24" ht="15.75" customHeight="1">
      <c r="D192" s="8"/>
      <c r="E192" s="8"/>
      <c r="H192" s="5"/>
      <c r="I192" s="5"/>
      <c r="X192" s="6"/>
    </row>
    <row r="193" spans="4:24" ht="15.75" customHeight="1">
      <c r="D193" s="8"/>
      <c r="E193" s="8"/>
      <c r="H193" s="5"/>
      <c r="I193" s="5"/>
      <c r="X193" s="6"/>
    </row>
    <row r="194" spans="4:24" ht="15.75" customHeight="1">
      <c r="D194" s="8"/>
      <c r="E194" s="8"/>
      <c r="H194" s="5"/>
      <c r="I194" s="5"/>
      <c r="X194" s="6"/>
    </row>
    <row r="195" spans="4:24" ht="15.75" customHeight="1">
      <c r="D195" s="8"/>
      <c r="E195" s="8"/>
      <c r="H195" s="5"/>
      <c r="I195" s="5"/>
      <c r="X195" s="6"/>
    </row>
    <row r="196" spans="4:24" ht="15.75" customHeight="1">
      <c r="D196" s="8"/>
      <c r="E196" s="8"/>
      <c r="H196" s="5"/>
      <c r="I196" s="5"/>
      <c r="X196" s="6"/>
    </row>
    <row r="197" spans="4:24" ht="15.75" customHeight="1">
      <c r="D197" s="8"/>
      <c r="E197" s="8"/>
      <c r="H197" s="5"/>
      <c r="I197" s="5"/>
      <c r="X197" s="6"/>
    </row>
    <row r="198" spans="4:24" ht="15.75" customHeight="1">
      <c r="D198" s="8"/>
      <c r="E198" s="8"/>
      <c r="H198" s="5"/>
      <c r="I198" s="5"/>
      <c r="X198" s="6"/>
    </row>
    <row r="199" spans="4:24" ht="15.75" customHeight="1">
      <c r="D199" s="8"/>
      <c r="E199" s="8"/>
      <c r="H199" s="5"/>
      <c r="I199" s="5"/>
      <c r="X199" s="6"/>
    </row>
    <row r="200" spans="4:24" ht="15.75" customHeight="1">
      <c r="D200" s="8"/>
      <c r="E200" s="8"/>
      <c r="H200" s="5"/>
      <c r="I200" s="5"/>
      <c r="X200" s="6"/>
    </row>
    <row r="201" spans="4:24" ht="15.75" customHeight="1">
      <c r="D201" s="8"/>
      <c r="E201" s="8"/>
      <c r="H201" s="5"/>
      <c r="I201" s="5"/>
      <c r="X201" s="6"/>
    </row>
    <row r="202" spans="4:24" ht="15.75" customHeight="1">
      <c r="D202" s="8"/>
      <c r="E202" s="8"/>
      <c r="H202" s="5"/>
      <c r="I202" s="5"/>
      <c r="X202" s="6"/>
    </row>
    <row r="203" spans="4:24" ht="15.75" customHeight="1">
      <c r="D203" s="8"/>
      <c r="E203" s="8"/>
      <c r="H203" s="5"/>
      <c r="I203" s="5"/>
      <c r="X203" s="6"/>
    </row>
    <row r="204" spans="4:24" ht="15.75" customHeight="1">
      <c r="D204" s="8"/>
      <c r="E204" s="8"/>
      <c r="H204" s="5"/>
      <c r="I204" s="5"/>
      <c r="X204" s="6"/>
    </row>
    <row r="205" spans="4:24" ht="15.75" customHeight="1">
      <c r="D205" s="8"/>
      <c r="E205" s="8"/>
      <c r="H205" s="5"/>
      <c r="I205" s="5"/>
      <c r="X205" s="6"/>
    </row>
    <row r="206" spans="4:24" ht="15.75" customHeight="1">
      <c r="D206" s="8"/>
      <c r="E206" s="8"/>
      <c r="H206" s="5"/>
      <c r="I206" s="5"/>
      <c r="X206" s="6"/>
    </row>
    <row r="207" spans="4:24" ht="15.75" customHeight="1">
      <c r="D207" s="8"/>
      <c r="E207" s="8"/>
      <c r="H207" s="5"/>
      <c r="I207" s="5"/>
      <c r="X207" s="6"/>
    </row>
    <row r="208" spans="4:24" ht="15.75" customHeight="1">
      <c r="D208" s="8"/>
      <c r="E208" s="8"/>
      <c r="H208" s="5"/>
      <c r="I208" s="5"/>
      <c r="X208" s="6"/>
    </row>
    <row r="209" spans="4:24" ht="15.75" customHeight="1">
      <c r="D209" s="8"/>
      <c r="E209" s="8"/>
      <c r="H209" s="5"/>
      <c r="I209" s="5"/>
      <c r="X209" s="6"/>
    </row>
    <row r="210" spans="4:24" ht="15.75" customHeight="1">
      <c r="D210" s="8"/>
      <c r="E210" s="8"/>
      <c r="H210" s="5"/>
      <c r="I210" s="5"/>
      <c r="X210" s="6"/>
    </row>
    <row r="211" spans="4:24" ht="15.75" customHeight="1">
      <c r="D211" s="8"/>
      <c r="E211" s="8"/>
      <c r="H211" s="5"/>
      <c r="I211" s="5"/>
      <c r="X211" s="6"/>
    </row>
    <row r="212" spans="4:24" ht="15.75" customHeight="1">
      <c r="D212" s="8"/>
      <c r="E212" s="8"/>
      <c r="H212" s="5"/>
      <c r="I212" s="5"/>
      <c r="X212" s="6"/>
    </row>
    <row r="213" spans="4:24" ht="15.75" customHeight="1">
      <c r="D213" s="8"/>
      <c r="E213" s="8"/>
      <c r="H213" s="5"/>
      <c r="I213" s="5"/>
      <c r="X213" s="6"/>
    </row>
    <row r="214" spans="4:24" ht="15.75" customHeight="1">
      <c r="D214" s="8"/>
      <c r="E214" s="8"/>
      <c r="H214" s="5"/>
      <c r="I214" s="5"/>
      <c r="X214" s="6"/>
    </row>
    <row r="215" spans="4:24" ht="15.75" customHeight="1">
      <c r="D215" s="8"/>
      <c r="E215" s="8"/>
      <c r="H215" s="5"/>
      <c r="I215" s="5"/>
      <c r="X215" s="6"/>
    </row>
    <row r="216" spans="4:24" ht="15.75" customHeight="1">
      <c r="D216" s="8"/>
      <c r="E216" s="8"/>
      <c r="H216" s="5"/>
      <c r="I216" s="5"/>
      <c r="X216" s="6"/>
    </row>
    <row r="217" spans="4:24" ht="15.75" customHeight="1">
      <c r="D217" s="8"/>
      <c r="E217" s="8"/>
      <c r="H217" s="5"/>
      <c r="I217" s="5"/>
      <c r="X217" s="6"/>
    </row>
    <row r="218" spans="4:24" ht="15.75" customHeight="1">
      <c r="D218" s="8"/>
      <c r="E218" s="8"/>
      <c r="H218" s="5"/>
      <c r="I218" s="5"/>
      <c r="X218" s="6"/>
    </row>
    <row r="219" spans="4:24" ht="15.75" customHeight="1">
      <c r="D219" s="8"/>
      <c r="E219" s="8"/>
      <c r="H219" s="5"/>
      <c r="I219" s="5"/>
      <c r="X219" s="6"/>
    </row>
    <row r="220" spans="4:24" ht="15.75" customHeight="1">
      <c r="D220" s="8"/>
      <c r="E220" s="8"/>
      <c r="H220" s="5"/>
      <c r="I220" s="5"/>
      <c r="X220" s="6"/>
    </row>
    <row r="221" spans="4:24" ht="15.75" customHeight="1">
      <c r="D221" s="8"/>
      <c r="E221" s="8"/>
      <c r="H221" s="5"/>
      <c r="I221" s="5"/>
      <c r="X221" s="6"/>
    </row>
    <row r="222" spans="4:24" ht="15.75" customHeight="1">
      <c r="D222" s="8"/>
      <c r="E222" s="8"/>
      <c r="H222" s="5"/>
      <c r="I222" s="5"/>
      <c r="X222" s="6"/>
    </row>
    <row r="223" spans="4:24" ht="15.75" customHeight="1">
      <c r="D223" s="8"/>
      <c r="E223" s="8"/>
      <c r="H223" s="5"/>
      <c r="I223" s="5"/>
      <c r="X223" s="6"/>
    </row>
    <row r="224" spans="4:24" ht="15.75" customHeight="1">
      <c r="D224" s="8"/>
      <c r="E224" s="8"/>
      <c r="H224" s="5"/>
      <c r="I224" s="5"/>
      <c r="X224" s="6"/>
    </row>
    <row r="225" spans="4:24" ht="15.75" customHeight="1">
      <c r="D225" s="8"/>
      <c r="E225" s="8"/>
      <c r="H225" s="5"/>
      <c r="I225" s="5"/>
      <c r="X225" s="6"/>
    </row>
    <row r="226" spans="4:24" ht="15.75" customHeight="1">
      <c r="D226" s="8"/>
      <c r="E226" s="8"/>
      <c r="H226" s="5"/>
      <c r="I226" s="5"/>
      <c r="X226" s="6"/>
    </row>
    <row r="227" spans="4:24" ht="15.75" customHeight="1">
      <c r="D227" s="8"/>
      <c r="E227" s="8"/>
      <c r="H227" s="5"/>
      <c r="I227" s="5"/>
      <c r="X227" s="6"/>
    </row>
    <row r="228" spans="4:24" ht="15.75" customHeight="1">
      <c r="D228" s="8"/>
      <c r="E228" s="8"/>
      <c r="H228" s="5"/>
      <c r="I228" s="5"/>
      <c r="X228" s="6"/>
    </row>
    <row r="229" spans="4:24" ht="15.75" customHeight="1">
      <c r="D229" s="8"/>
      <c r="E229" s="8"/>
      <c r="H229" s="5"/>
      <c r="I229" s="5"/>
      <c r="X229" s="6"/>
    </row>
    <row r="230" spans="4:24" ht="15.75" customHeight="1">
      <c r="D230" s="8"/>
      <c r="E230" s="8"/>
      <c r="H230" s="5"/>
      <c r="I230" s="5"/>
      <c r="X230" s="6"/>
    </row>
    <row r="231" spans="4:24" ht="15.75" customHeight="1">
      <c r="D231" s="8"/>
      <c r="E231" s="8"/>
      <c r="H231" s="5"/>
      <c r="I231" s="5"/>
      <c r="X231" s="6"/>
    </row>
    <row r="232" spans="4:24" ht="15.75" customHeight="1">
      <c r="D232" s="8"/>
      <c r="E232" s="8"/>
      <c r="H232" s="5"/>
      <c r="I232" s="5"/>
      <c r="X232" s="6"/>
    </row>
    <row r="233" spans="4:24" ht="15.75" customHeight="1">
      <c r="D233" s="8"/>
      <c r="E233" s="8"/>
      <c r="H233" s="5"/>
      <c r="I233" s="5"/>
      <c r="X233" s="6"/>
    </row>
    <row r="234" spans="4:24" ht="15.75" customHeight="1">
      <c r="D234" s="8"/>
      <c r="E234" s="8"/>
      <c r="H234" s="5"/>
      <c r="I234" s="5"/>
      <c r="X234" s="6"/>
    </row>
    <row r="235" spans="4:24" ht="15.75" customHeight="1">
      <c r="D235" s="8"/>
      <c r="E235" s="8"/>
      <c r="H235" s="5"/>
      <c r="I235" s="5"/>
      <c r="X235" s="6"/>
    </row>
    <row r="236" spans="4:24" ht="15.75" customHeight="1">
      <c r="D236" s="8"/>
      <c r="E236" s="8"/>
      <c r="H236" s="5"/>
      <c r="I236" s="5"/>
      <c r="X236" s="6"/>
    </row>
    <row r="237" spans="4:24" ht="15.75" customHeight="1">
      <c r="D237" s="8"/>
      <c r="E237" s="8"/>
      <c r="H237" s="5"/>
      <c r="I237" s="5"/>
      <c r="X237" s="6"/>
    </row>
    <row r="238" spans="4:24" ht="15.75" customHeight="1">
      <c r="D238" s="8"/>
      <c r="E238" s="8"/>
      <c r="H238" s="5"/>
      <c r="I238" s="5"/>
      <c r="X238" s="6"/>
    </row>
    <row r="239" spans="4:24" ht="15.75" customHeight="1">
      <c r="D239" s="8"/>
      <c r="E239" s="8"/>
      <c r="H239" s="5"/>
      <c r="I239" s="5"/>
      <c r="X239" s="6"/>
    </row>
    <row r="240" spans="4:24" ht="15.75" customHeight="1">
      <c r="D240" s="8"/>
      <c r="E240" s="8"/>
      <c r="H240" s="5"/>
      <c r="I240" s="5"/>
      <c r="X240" s="6"/>
    </row>
    <row r="241" spans="4:24" ht="15.75" customHeight="1">
      <c r="D241" s="8"/>
      <c r="E241" s="8"/>
      <c r="H241" s="5"/>
      <c r="I241" s="5"/>
      <c r="X241" s="6"/>
    </row>
    <row r="242" spans="4:24" ht="15.75" customHeight="1">
      <c r="D242" s="8"/>
      <c r="E242" s="8"/>
      <c r="H242" s="5"/>
      <c r="I242" s="5"/>
      <c r="X242" s="6"/>
    </row>
    <row r="243" spans="4:24" ht="15.75" customHeight="1">
      <c r="D243" s="8"/>
      <c r="E243" s="8"/>
      <c r="H243" s="5"/>
      <c r="I243" s="5"/>
      <c r="X243" s="6"/>
    </row>
    <row r="244" spans="4:24" ht="15.75" customHeight="1">
      <c r="D244" s="8"/>
      <c r="E244" s="8"/>
      <c r="H244" s="5"/>
      <c r="I244" s="5"/>
      <c r="X244" s="6"/>
    </row>
    <row r="245" spans="4:24" ht="15.75" customHeight="1">
      <c r="D245" s="8"/>
      <c r="E245" s="8"/>
      <c r="H245" s="5"/>
      <c r="I245" s="5"/>
      <c r="X245" s="6"/>
    </row>
    <row r="246" spans="4:24" ht="15.75" customHeight="1">
      <c r="D246" s="8"/>
      <c r="E246" s="8"/>
      <c r="H246" s="5"/>
      <c r="I246" s="5"/>
      <c r="X246" s="6"/>
    </row>
    <row r="247" spans="4:24" ht="15.75" customHeight="1">
      <c r="D247" s="8"/>
      <c r="E247" s="8"/>
      <c r="H247" s="5"/>
      <c r="I247" s="5"/>
      <c r="X247" s="6"/>
    </row>
    <row r="248" spans="4:24" ht="15.75" customHeight="1">
      <c r="D248" s="8"/>
      <c r="E248" s="8"/>
      <c r="H248" s="5"/>
      <c r="I248" s="5"/>
      <c r="X248" s="6"/>
    </row>
    <row r="249" spans="4:24" ht="15.75" customHeight="1">
      <c r="D249" s="8"/>
      <c r="E249" s="8"/>
      <c r="H249" s="5"/>
      <c r="I249" s="5"/>
      <c r="X249" s="6"/>
    </row>
    <row r="250" spans="4:24" ht="15.75" customHeight="1">
      <c r="D250" s="8"/>
      <c r="E250" s="8"/>
      <c r="H250" s="5"/>
      <c r="I250" s="5"/>
      <c r="X250" s="6"/>
    </row>
    <row r="251" spans="4:24" ht="15.75" customHeight="1">
      <c r="D251" s="8"/>
      <c r="E251" s="8"/>
      <c r="H251" s="5"/>
      <c r="I251" s="5"/>
      <c r="X251" s="6"/>
    </row>
    <row r="252" spans="4:24" ht="15.75" customHeight="1">
      <c r="D252" s="8"/>
      <c r="E252" s="8"/>
      <c r="H252" s="5"/>
      <c r="I252" s="5"/>
      <c r="X252" s="6"/>
    </row>
    <row r="253" spans="4:24" ht="15.75" customHeight="1">
      <c r="D253" s="8"/>
      <c r="E253" s="8"/>
      <c r="H253" s="5"/>
      <c r="I253" s="5"/>
      <c r="X253" s="6"/>
    </row>
    <row r="254" spans="4:24" ht="15.75" customHeight="1">
      <c r="D254" s="8"/>
      <c r="E254" s="8"/>
      <c r="H254" s="5"/>
      <c r="I254" s="5"/>
      <c r="X254" s="6"/>
    </row>
    <row r="255" spans="4:24" ht="15.75" customHeight="1">
      <c r="D255" s="8"/>
      <c r="E255" s="8"/>
      <c r="H255" s="5"/>
      <c r="I255" s="5"/>
      <c r="X255" s="6"/>
    </row>
    <row r="256" spans="4:24" ht="15.75" customHeight="1">
      <c r="D256" s="8"/>
      <c r="E256" s="8"/>
      <c r="H256" s="5"/>
      <c r="I256" s="5"/>
      <c r="X256" s="6"/>
    </row>
    <row r="257" spans="4:24" ht="15.75" customHeight="1">
      <c r="D257" s="8"/>
      <c r="E257" s="8"/>
      <c r="H257" s="5"/>
      <c r="I257" s="5"/>
      <c r="X257" s="6"/>
    </row>
    <row r="258" spans="4:24" ht="15.75" customHeight="1">
      <c r="D258" s="8"/>
      <c r="E258" s="8"/>
      <c r="H258" s="5"/>
      <c r="I258" s="5"/>
      <c r="X258" s="6"/>
    </row>
    <row r="259" spans="4:24" ht="15.75" customHeight="1">
      <c r="D259" s="8"/>
      <c r="E259" s="8"/>
      <c r="H259" s="5"/>
      <c r="I259" s="5"/>
      <c r="X259" s="6"/>
    </row>
    <row r="260" spans="4:24" ht="15.75" customHeight="1">
      <c r="D260" s="8"/>
      <c r="E260" s="8"/>
      <c r="H260" s="5"/>
      <c r="I260" s="5"/>
      <c r="X260" s="6"/>
    </row>
    <row r="261" spans="4:24" ht="15.75" customHeight="1">
      <c r="D261" s="8"/>
      <c r="E261" s="8"/>
      <c r="H261" s="5"/>
      <c r="I261" s="5"/>
      <c r="X261" s="6"/>
    </row>
    <row r="262" spans="4:24" ht="15.75" customHeight="1">
      <c r="D262" s="8"/>
      <c r="E262" s="8"/>
      <c r="H262" s="5"/>
      <c r="I262" s="5"/>
      <c r="X262" s="6"/>
    </row>
    <row r="263" spans="4:24" ht="15.75" customHeight="1">
      <c r="D263" s="8"/>
      <c r="E263" s="8"/>
      <c r="H263" s="5"/>
      <c r="I263" s="5"/>
      <c r="X263" s="6"/>
    </row>
    <row r="264" spans="4:24" ht="15.75" customHeight="1">
      <c r="D264" s="8"/>
      <c r="E264" s="8"/>
      <c r="H264" s="5"/>
      <c r="I264" s="5"/>
      <c r="X264" s="6"/>
    </row>
    <row r="265" spans="4:24" ht="15.75" customHeight="1">
      <c r="D265" s="8"/>
      <c r="E265" s="8"/>
      <c r="H265" s="5"/>
      <c r="I265" s="5"/>
      <c r="X265" s="6"/>
    </row>
    <row r="266" spans="4:24" ht="15.75" customHeight="1">
      <c r="D266" s="8"/>
      <c r="E266" s="8"/>
      <c r="H266" s="5"/>
      <c r="I266" s="5"/>
      <c r="X266" s="6"/>
    </row>
    <row r="267" spans="4:24" ht="15.75" customHeight="1">
      <c r="D267" s="8"/>
      <c r="E267" s="8"/>
      <c r="H267" s="5"/>
      <c r="I267" s="5"/>
      <c r="X267" s="6"/>
    </row>
    <row r="268" spans="4:24" ht="15.75" customHeight="1">
      <c r="D268" s="8"/>
      <c r="E268" s="8"/>
      <c r="H268" s="5"/>
      <c r="I268" s="5"/>
      <c r="X268" s="6"/>
    </row>
    <row r="269" spans="4:24" ht="15.75" customHeight="1">
      <c r="D269" s="8"/>
      <c r="E269" s="8"/>
      <c r="H269" s="5"/>
      <c r="I269" s="5"/>
      <c r="X269" s="6"/>
    </row>
    <row r="270" spans="4:24" ht="15.75" customHeight="1">
      <c r="D270" s="8"/>
      <c r="E270" s="8"/>
      <c r="H270" s="5"/>
      <c r="I270" s="5"/>
      <c r="X270" s="6"/>
    </row>
    <row r="271" spans="4:24" ht="15.75" customHeight="1">
      <c r="D271" s="8"/>
      <c r="E271" s="8"/>
      <c r="H271" s="5"/>
      <c r="I271" s="5"/>
      <c r="X271" s="6"/>
    </row>
    <row r="272" spans="4:24" ht="15.75" customHeight="1">
      <c r="D272" s="8"/>
      <c r="E272" s="8"/>
      <c r="H272" s="5"/>
      <c r="I272" s="5"/>
      <c r="X272" s="6"/>
    </row>
    <row r="273" spans="4:24" ht="15.75" customHeight="1">
      <c r="D273" s="8"/>
      <c r="E273" s="8"/>
      <c r="H273" s="5"/>
      <c r="I273" s="5"/>
      <c r="X273" s="6"/>
    </row>
    <row r="274" spans="4:24" ht="15.75" customHeight="1">
      <c r="D274" s="8"/>
      <c r="E274" s="8"/>
      <c r="H274" s="5"/>
      <c r="I274" s="5"/>
      <c r="X274" s="6"/>
    </row>
    <row r="275" spans="4:24" ht="15.75" customHeight="1">
      <c r="D275" s="8"/>
      <c r="E275" s="8"/>
      <c r="H275" s="5"/>
      <c r="I275" s="5"/>
      <c r="X275" s="6"/>
    </row>
    <row r="276" spans="4:24" ht="15.75" customHeight="1">
      <c r="D276" s="8"/>
      <c r="E276" s="8"/>
      <c r="H276" s="5"/>
      <c r="I276" s="5"/>
      <c r="X276" s="6"/>
    </row>
    <row r="277" spans="4:24" ht="15.75" customHeight="1">
      <c r="D277" s="8"/>
      <c r="E277" s="8"/>
      <c r="H277" s="5"/>
      <c r="I277" s="5"/>
      <c r="X277" s="6"/>
    </row>
    <row r="278" spans="4:24" ht="15.75" customHeight="1">
      <c r="D278" s="8"/>
      <c r="E278" s="8"/>
      <c r="H278" s="5"/>
      <c r="I278" s="5"/>
      <c r="X278" s="6"/>
    </row>
    <row r="279" spans="4:24" ht="15.75" customHeight="1">
      <c r="D279" s="8"/>
      <c r="E279" s="8"/>
      <c r="H279" s="5"/>
      <c r="I279" s="5"/>
      <c r="X279" s="6"/>
    </row>
    <row r="280" spans="4:24" ht="15.75" customHeight="1">
      <c r="D280" s="8"/>
      <c r="E280" s="8"/>
      <c r="H280" s="5"/>
      <c r="I280" s="5"/>
      <c r="X280" s="6"/>
    </row>
    <row r="281" spans="4:24" ht="15.75" customHeight="1">
      <c r="D281" s="8"/>
      <c r="E281" s="8"/>
      <c r="H281" s="5"/>
      <c r="I281" s="5"/>
      <c r="X281" s="6"/>
    </row>
    <row r="282" spans="4:24" ht="15.75" customHeight="1">
      <c r="D282" s="8"/>
      <c r="E282" s="8"/>
      <c r="H282" s="5"/>
      <c r="I282" s="5"/>
      <c r="X282" s="6"/>
    </row>
    <row r="283" spans="4:24" ht="15.75" customHeight="1">
      <c r="D283" s="8"/>
      <c r="E283" s="8"/>
      <c r="H283" s="5"/>
      <c r="I283" s="5"/>
      <c r="X283" s="6"/>
    </row>
    <row r="284" spans="4:24" ht="15.75" customHeight="1">
      <c r="D284" s="8"/>
      <c r="E284" s="8"/>
      <c r="H284" s="5"/>
      <c r="I284" s="5"/>
      <c r="X284" s="6"/>
    </row>
    <row r="285" spans="4:24" ht="15.75" customHeight="1">
      <c r="D285" s="8"/>
      <c r="E285" s="8"/>
      <c r="H285" s="5"/>
      <c r="I285" s="5"/>
      <c r="X285" s="6"/>
    </row>
    <row r="286" spans="4:24" ht="15.75" customHeight="1">
      <c r="D286" s="8"/>
      <c r="E286" s="8"/>
      <c r="H286" s="5"/>
      <c r="I286" s="5"/>
      <c r="X286" s="6"/>
    </row>
    <row r="287" spans="4:24" ht="15.75" customHeight="1">
      <c r="D287" s="8"/>
      <c r="E287" s="8"/>
      <c r="H287" s="5"/>
      <c r="I287" s="5"/>
      <c r="X287" s="6"/>
    </row>
    <row r="288" spans="4:24" ht="15.75" customHeight="1">
      <c r="D288" s="8"/>
      <c r="E288" s="8"/>
      <c r="H288" s="5"/>
      <c r="I288" s="5"/>
      <c r="X288" s="6"/>
    </row>
    <row r="289" spans="4:24" ht="15.75" customHeight="1">
      <c r="D289" s="8"/>
      <c r="E289" s="8"/>
      <c r="H289" s="5"/>
      <c r="I289" s="5"/>
      <c r="X289" s="6"/>
    </row>
    <row r="290" spans="4:24" ht="15.75" customHeight="1">
      <c r="D290" s="8"/>
      <c r="E290" s="8"/>
      <c r="H290" s="5"/>
      <c r="I290" s="5"/>
      <c r="X290" s="6"/>
    </row>
    <row r="291" spans="4:24" ht="15.75" customHeight="1">
      <c r="D291" s="8"/>
      <c r="E291" s="8"/>
      <c r="H291" s="5"/>
      <c r="I291" s="5"/>
      <c r="X291" s="6"/>
    </row>
    <row r="292" spans="4:24" ht="15.75" customHeight="1">
      <c r="D292" s="8"/>
      <c r="E292" s="8"/>
      <c r="H292" s="5"/>
      <c r="I292" s="5"/>
      <c r="X292" s="6"/>
    </row>
    <row r="293" spans="4:24" ht="15.75" customHeight="1">
      <c r="D293" s="8"/>
      <c r="E293" s="8"/>
      <c r="H293" s="5"/>
      <c r="I293" s="5"/>
      <c r="X293" s="6"/>
    </row>
    <row r="294" spans="4:24" ht="15.75" customHeight="1">
      <c r="D294" s="8"/>
      <c r="E294" s="8"/>
      <c r="H294" s="5"/>
      <c r="I294" s="5"/>
      <c r="X294" s="6"/>
    </row>
    <row r="295" spans="4:24" ht="15.75" customHeight="1">
      <c r="D295" s="8"/>
      <c r="E295" s="8"/>
      <c r="H295" s="5"/>
      <c r="I295" s="5"/>
      <c r="X295" s="6"/>
    </row>
    <row r="296" spans="4:24" ht="15.75" customHeight="1">
      <c r="D296" s="8"/>
      <c r="E296" s="8"/>
      <c r="H296" s="5"/>
      <c r="I296" s="5"/>
      <c r="X296" s="6"/>
    </row>
    <row r="297" spans="4:24" ht="15.75" customHeight="1">
      <c r="D297" s="8"/>
      <c r="E297" s="8"/>
      <c r="H297" s="5"/>
      <c r="I297" s="5"/>
      <c r="X297" s="6"/>
    </row>
    <row r="298" spans="4:24" ht="15.75" customHeight="1">
      <c r="D298" s="8"/>
      <c r="E298" s="8"/>
      <c r="H298" s="5"/>
      <c r="I298" s="5"/>
      <c r="X298" s="6"/>
    </row>
    <row r="299" spans="4:24" ht="15.75" customHeight="1">
      <c r="D299" s="8"/>
      <c r="E299" s="8"/>
      <c r="H299" s="5"/>
      <c r="I299" s="5"/>
      <c r="X299" s="6"/>
    </row>
    <row r="300" spans="4:24" ht="15.75" customHeight="1">
      <c r="D300" s="8"/>
      <c r="E300" s="8"/>
      <c r="H300" s="5"/>
      <c r="I300" s="5"/>
      <c r="X300" s="6"/>
    </row>
    <row r="301" spans="4:24" ht="15.75" customHeight="1">
      <c r="D301" s="8"/>
      <c r="E301" s="8"/>
      <c r="H301" s="5"/>
      <c r="I301" s="5"/>
      <c r="X301" s="6"/>
    </row>
    <row r="302" spans="4:24" ht="15.75" customHeight="1">
      <c r="D302" s="8"/>
      <c r="E302" s="8"/>
      <c r="H302" s="5"/>
      <c r="I302" s="5"/>
      <c r="X302" s="6"/>
    </row>
    <row r="303" spans="4:24" ht="15.75" customHeight="1">
      <c r="D303" s="8"/>
      <c r="E303" s="8"/>
      <c r="H303" s="5"/>
      <c r="I303" s="5"/>
      <c r="X303" s="6"/>
    </row>
    <row r="304" spans="4:24" ht="15.75" customHeight="1">
      <c r="D304" s="8"/>
      <c r="E304" s="8"/>
      <c r="H304" s="5"/>
      <c r="I304" s="5"/>
      <c r="X304" s="6"/>
    </row>
    <row r="305" spans="4:24" ht="15.75" customHeight="1">
      <c r="D305" s="8"/>
      <c r="E305" s="8"/>
      <c r="H305" s="5"/>
      <c r="I305" s="5"/>
      <c r="X305" s="6"/>
    </row>
    <row r="306" spans="4:24" ht="15.75" customHeight="1">
      <c r="D306" s="8"/>
      <c r="E306" s="8"/>
      <c r="H306" s="5"/>
      <c r="I306" s="5"/>
      <c r="X306" s="6"/>
    </row>
    <row r="307" spans="4:24" ht="15.75" customHeight="1">
      <c r="D307" s="8"/>
      <c r="E307" s="8"/>
      <c r="H307" s="5"/>
      <c r="I307" s="5"/>
      <c r="X307" s="6"/>
    </row>
    <row r="308" spans="4:24" ht="15.75" customHeight="1">
      <c r="D308" s="8"/>
      <c r="E308" s="8"/>
      <c r="H308" s="5"/>
      <c r="I308" s="5"/>
      <c r="X308" s="6"/>
    </row>
    <row r="309" spans="4:24" ht="15.75" customHeight="1">
      <c r="D309" s="8"/>
      <c r="E309" s="8"/>
      <c r="H309" s="5"/>
      <c r="I309" s="5"/>
      <c r="X309" s="6"/>
    </row>
    <row r="310" spans="4:24" ht="15.75" customHeight="1">
      <c r="D310" s="8"/>
      <c r="E310" s="8"/>
      <c r="H310" s="5"/>
      <c r="I310" s="5"/>
      <c r="X310" s="6"/>
    </row>
    <row r="311" spans="4:24" ht="15.75" customHeight="1">
      <c r="D311" s="8"/>
      <c r="E311" s="8"/>
      <c r="H311" s="5"/>
      <c r="I311" s="5"/>
      <c r="X311" s="6"/>
    </row>
    <row r="312" spans="4:24" ht="15.75" customHeight="1">
      <c r="D312" s="8"/>
      <c r="E312" s="8"/>
      <c r="H312" s="5"/>
      <c r="I312" s="5"/>
      <c r="X312" s="6"/>
    </row>
    <row r="313" spans="4:24" ht="15.75" customHeight="1">
      <c r="D313" s="8"/>
      <c r="E313" s="8"/>
      <c r="H313" s="5"/>
      <c r="I313" s="5"/>
      <c r="X313" s="6"/>
    </row>
    <row r="314" spans="4:24" ht="15.75" customHeight="1">
      <c r="D314" s="8"/>
      <c r="E314" s="8"/>
      <c r="H314" s="5"/>
      <c r="I314" s="5"/>
      <c r="X314" s="6"/>
    </row>
    <row r="315" spans="4:24" ht="15.75" customHeight="1">
      <c r="D315" s="8"/>
      <c r="E315" s="8"/>
      <c r="H315" s="5"/>
      <c r="I315" s="5"/>
      <c r="X315" s="6"/>
    </row>
    <row r="316" spans="4:24" ht="15.75" customHeight="1">
      <c r="D316" s="8"/>
      <c r="E316" s="8"/>
      <c r="H316" s="5"/>
      <c r="I316" s="5"/>
      <c r="X316" s="6"/>
    </row>
    <row r="317" spans="4:24" ht="15.75" customHeight="1">
      <c r="D317" s="8"/>
      <c r="E317" s="8"/>
      <c r="H317" s="5"/>
      <c r="I317" s="5"/>
      <c r="X317" s="6"/>
    </row>
    <row r="318" spans="4:24" ht="15.75" customHeight="1">
      <c r="D318" s="8"/>
      <c r="E318" s="8"/>
      <c r="H318" s="5"/>
      <c r="I318" s="5"/>
      <c r="X318" s="6"/>
    </row>
    <row r="319" spans="4:24" ht="15.75" customHeight="1">
      <c r="D319" s="8"/>
      <c r="E319" s="8"/>
      <c r="H319" s="5"/>
      <c r="I319" s="5"/>
      <c r="X319" s="6"/>
    </row>
    <row r="320" spans="4:24" ht="15.75" customHeight="1">
      <c r="D320" s="8"/>
      <c r="E320" s="8"/>
      <c r="H320" s="5"/>
      <c r="I320" s="5"/>
      <c r="X320" s="6"/>
    </row>
    <row r="321" spans="4:24" ht="15.75" customHeight="1">
      <c r="D321" s="8"/>
      <c r="E321" s="8"/>
      <c r="H321" s="5"/>
      <c r="I321" s="5"/>
      <c r="X321" s="6"/>
    </row>
    <row r="322" spans="4:24" ht="15.75" customHeight="1">
      <c r="D322" s="8"/>
      <c r="E322" s="8"/>
      <c r="H322" s="5"/>
      <c r="I322" s="5"/>
      <c r="X322" s="6"/>
    </row>
    <row r="323" spans="4:24" ht="15.75" customHeight="1">
      <c r="D323" s="8"/>
      <c r="E323" s="8"/>
      <c r="H323" s="5"/>
      <c r="I323" s="5"/>
      <c r="X323" s="6"/>
    </row>
    <row r="324" spans="4:24" ht="15.75" customHeight="1">
      <c r="D324" s="8"/>
      <c r="E324" s="8"/>
      <c r="H324" s="5"/>
      <c r="I324" s="5"/>
      <c r="X324" s="6"/>
    </row>
    <row r="325" spans="4:24" ht="15.75" customHeight="1">
      <c r="D325" s="8"/>
      <c r="E325" s="8"/>
      <c r="H325" s="5"/>
      <c r="I325" s="5"/>
      <c r="X325" s="6"/>
    </row>
    <row r="326" spans="4:24" ht="15.75" customHeight="1">
      <c r="D326" s="8"/>
      <c r="E326" s="8"/>
      <c r="H326" s="5"/>
      <c r="I326" s="5"/>
      <c r="X326" s="6"/>
    </row>
    <row r="327" spans="4:24" ht="15.75" customHeight="1">
      <c r="D327" s="8"/>
      <c r="E327" s="8"/>
      <c r="H327" s="5"/>
      <c r="I327" s="5"/>
      <c r="X327" s="6"/>
    </row>
    <row r="328" spans="4:24" ht="15.75" customHeight="1">
      <c r="D328" s="8"/>
      <c r="E328" s="8"/>
      <c r="H328" s="5"/>
      <c r="I328" s="5"/>
      <c r="X328" s="6"/>
    </row>
    <row r="329" spans="4:24" ht="15.75" customHeight="1">
      <c r="D329" s="8"/>
      <c r="E329" s="8"/>
      <c r="H329" s="5"/>
      <c r="I329" s="5"/>
      <c r="X329" s="6"/>
    </row>
    <row r="330" spans="4:24" ht="15.75" customHeight="1">
      <c r="D330" s="8"/>
      <c r="E330" s="8"/>
      <c r="H330" s="5"/>
      <c r="I330" s="5"/>
      <c r="X330" s="6"/>
    </row>
    <row r="331" spans="4:24" ht="15.75" customHeight="1">
      <c r="D331" s="8"/>
      <c r="E331" s="8"/>
      <c r="H331" s="5"/>
      <c r="I331" s="5"/>
      <c r="X331" s="6"/>
    </row>
    <row r="332" spans="4:24" ht="15.75" customHeight="1">
      <c r="D332" s="8"/>
      <c r="E332" s="8"/>
      <c r="H332" s="5"/>
      <c r="I332" s="5"/>
      <c r="X332" s="6"/>
    </row>
    <row r="333" spans="4:24" ht="15.75" customHeight="1">
      <c r="D333" s="8"/>
      <c r="E333" s="8"/>
      <c r="H333" s="5"/>
      <c r="I333" s="5"/>
      <c r="X333" s="6"/>
    </row>
    <row r="334" spans="4:24" ht="15.75" customHeight="1">
      <c r="D334" s="8"/>
      <c r="E334" s="8"/>
      <c r="H334" s="5"/>
      <c r="I334" s="5"/>
      <c r="X334" s="6"/>
    </row>
    <row r="335" spans="4:24" ht="15.75" customHeight="1">
      <c r="D335" s="8"/>
      <c r="E335" s="8"/>
      <c r="H335" s="5"/>
      <c r="I335" s="5"/>
      <c r="X335" s="6"/>
    </row>
    <row r="336" spans="4:24" ht="15.75" customHeight="1">
      <c r="D336" s="8"/>
      <c r="E336" s="8"/>
      <c r="H336" s="5"/>
      <c r="I336" s="5"/>
      <c r="X336" s="6"/>
    </row>
    <row r="337" spans="4:24" ht="15.75" customHeight="1">
      <c r="D337" s="8"/>
      <c r="E337" s="8"/>
      <c r="H337" s="5"/>
      <c r="I337" s="5"/>
      <c r="X337" s="6"/>
    </row>
    <row r="338" spans="4:24" ht="15.75" customHeight="1">
      <c r="D338" s="8"/>
      <c r="E338" s="8"/>
      <c r="H338" s="5"/>
      <c r="I338" s="5"/>
      <c r="X338" s="6"/>
    </row>
    <row r="339" spans="4:24" ht="15.75" customHeight="1">
      <c r="D339" s="8"/>
      <c r="E339" s="8"/>
      <c r="H339" s="5"/>
      <c r="I339" s="5"/>
      <c r="X339" s="6"/>
    </row>
    <row r="340" spans="4:24" ht="15.75" customHeight="1">
      <c r="D340" s="8"/>
      <c r="E340" s="8"/>
      <c r="H340" s="5"/>
      <c r="I340" s="5"/>
      <c r="X340" s="6"/>
    </row>
    <row r="341" spans="4:24" ht="15.75" customHeight="1">
      <c r="D341" s="8"/>
      <c r="E341" s="8"/>
      <c r="H341" s="5"/>
      <c r="I341" s="5"/>
      <c r="X341" s="6"/>
    </row>
    <row r="342" spans="4:24" ht="15.75" customHeight="1">
      <c r="D342" s="8"/>
      <c r="E342" s="8"/>
      <c r="H342" s="5"/>
      <c r="I342" s="5"/>
      <c r="X342" s="6"/>
    </row>
    <row r="343" spans="4:24" ht="15.75" customHeight="1">
      <c r="D343" s="8"/>
      <c r="E343" s="8"/>
      <c r="H343" s="5"/>
      <c r="I343" s="5"/>
      <c r="X343" s="6"/>
    </row>
    <row r="344" spans="4:24" ht="15.75" customHeight="1">
      <c r="D344" s="8"/>
      <c r="E344" s="8"/>
      <c r="H344" s="5"/>
      <c r="I344" s="5"/>
      <c r="X344" s="6"/>
    </row>
    <row r="345" spans="4:24" ht="15.75" customHeight="1">
      <c r="D345" s="8"/>
      <c r="E345" s="8"/>
      <c r="H345" s="5"/>
      <c r="I345" s="5"/>
      <c r="X345" s="6"/>
    </row>
    <row r="346" spans="4:24" ht="15.75" customHeight="1">
      <c r="D346" s="8"/>
      <c r="E346" s="8"/>
      <c r="H346" s="5"/>
      <c r="I346" s="5"/>
      <c r="X346" s="6"/>
    </row>
    <row r="347" spans="4:24" ht="15.75" customHeight="1">
      <c r="D347" s="8"/>
      <c r="E347" s="8"/>
      <c r="H347" s="5"/>
      <c r="I347" s="5"/>
      <c r="X347" s="6"/>
    </row>
    <row r="348" spans="4:24" ht="15.75" customHeight="1">
      <c r="D348" s="8"/>
      <c r="E348" s="8"/>
      <c r="H348" s="5"/>
      <c r="I348" s="5"/>
      <c r="X348" s="6"/>
    </row>
    <row r="349" spans="4:24" ht="15.75" customHeight="1">
      <c r="D349" s="8"/>
      <c r="E349" s="8"/>
      <c r="H349" s="5"/>
      <c r="I349" s="5"/>
      <c r="X349" s="6"/>
    </row>
    <row r="350" spans="4:24" ht="15.75" customHeight="1">
      <c r="D350" s="8"/>
      <c r="E350" s="8"/>
      <c r="H350" s="5"/>
      <c r="I350" s="5"/>
      <c r="X350" s="6"/>
    </row>
    <row r="351" spans="4:24" ht="15.75" customHeight="1">
      <c r="D351" s="8"/>
      <c r="E351" s="8"/>
      <c r="H351" s="5"/>
      <c r="I351" s="5"/>
      <c r="X351" s="6"/>
    </row>
    <row r="352" spans="4:24" ht="15.75" customHeight="1">
      <c r="D352" s="8"/>
      <c r="E352" s="8"/>
      <c r="H352" s="5"/>
      <c r="I352" s="5"/>
      <c r="X352" s="6"/>
    </row>
    <row r="353" spans="4:24" ht="15.75" customHeight="1">
      <c r="D353" s="8"/>
      <c r="E353" s="8"/>
      <c r="H353" s="5"/>
      <c r="I353" s="5"/>
      <c r="X353" s="6"/>
    </row>
    <row r="354" spans="4:24" ht="15.75" customHeight="1">
      <c r="D354" s="8"/>
      <c r="E354" s="8"/>
      <c r="H354" s="5"/>
      <c r="I354" s="5"/>
      <c r="X354" s="6"/>
    </row>
    <row r="355" spans="4:24" ht="15.75" customHeight="1">
      <c r="D355" s="8"/>
      <c r="E355" s="8"/>
      <c r="H355" s="5"/>
      <c r="I355" s="5"/>
      <c r="X355" s="6"/>
    </row>
    <row r="356" spans="4:24" ht="15.75" customHeight="1">
      <c r="D356" s="8"/>
      <c r="E356" s="8"/>
      <c r="H356" s="5"/>
      <c r="I356" s="5"/>
      <c r="X356" s="6"/>
    </row>
    <row r="357" spans="4:24" ht="15.75" customHeight="1">
      <c r="D357" s="8"/>
      <c r="E357" s="8"/>
      <c r="H357" s="5"/>
      <c r="I357" s="5"/>
      <c r="X357" s="6"/>
    </row>
    <row r="358" spans="4:24" ht="15.75" customHeight="1">
      <c r="D358" s="8"/>
      <c r="E358" s="8"/>
      <c r="H358" s="5"/>
      <c r="I358" s="5"/>
      <c r="X358" s="6"/>
    </row>
    <row r="359" spans="4:24" ht="15.75" customHeight="1">
      <c r="D359" s="8"/>
      <c r="E359" s="8"/>
      <c r="H359" s="5"/>
      <c r="I359" s="5"/>
      <c r="X359" s="6"/>
    </row>
    <row r="360" spans="4:24" ht="15.75" customHeight="1">
      <c r="D360" s="8"/>
      <c r="E360" s="8"/>
      <c r="H360" s="5"/>
      <c r="I360" s="5"/>
      <c r="X360" s="6"/>
    </row>
    <row r="361" spans="4:24" ht="15.75" customHeight="1">
      <c r="D361" s="8"/>
      <c r="E361" s="8"/>
      <c r="H361" s="5"/>
      <c r="I361" s="5"/>
      <c r="X361" s="6"/>
    </row>
    <row r="362" spans="4:24" ht="15.75" customHeight="1">
      <c r="D362" s="8"/>
      <c r="E362" s="8"/>
      <c r="H362" s="5"/>
      <c r="I362" s="5"/>
      <c r="X362" s="6"/>
    </row>
    <row r="363" spans="4:24" ht="15.75" customHeight="1">
      <c r="D363" s="8"/>
      <c r="E363" s="8"/>
      <c r="H363" s="5"/>
      <c r="I363" s="5"/>
      <c r="X363" s="6"/>
    </row>
    <row r="364" spans="4:24" ht="15.75" customHeight="1">
      <c r="D364" s="8"/>
      <c r="E364" s="8"/>
      <c r="H364" s="5"/>
      <c r="I364" s="5"/>
      <c r="X364" s="6"/>
    </row>
    <row r="365" spans="4:24" ht="15.75" customHeight="1">
      <c r="D365" s="8"/>
      <c r="E365" s="8"/>
      <c r="H365" s="5"/>
      <c r="I365" s="5"/>
      <c r="X365" s="6"/>
    </row>
    <row r="366" spans="4:24" ht="15.75" customHeight="1">
      <c r="D366" s="8"/>
      <c r="E366" s="8"/>
      <c r="H366" s="5"/>
      <c r="I366" s="5"/>
      <c r="X366" s="6"/>
    </row>
    <row r="367" spans="4:24" ht="15.75" customHeight="1">
      <c r="D367" s="8"/>
      <c r="E367" s="8"/>
      <c r="H367" s="5"/>
      <c r="I367" s="5"/>
      <c r="X367" s="6"/>
    </row>
    <row r="368" spans="4:24" ht="15.75" customHeight="1">
      <c r="D368" s="8"/>
      <c r="E368" s="8"/>
      <c r="H368" s="5"/>
      <c r="I368" s="5"/>
      <c r="X368" s="6"/>
    </row>
    <row r="369" spans="4:24" ht="15.75" customHeight="1">
      <c r="D369" s="8"/>
      <c r="E369" s="8"/>
      <c r="H369" s="5"/>
      <c r="I369" s="5"/>
      <c r="X369" s="6"/>
    </row>
    <row r="370" spans="4:24" ht="15.75" customHeight="1">
      <c r="D370" s="8"/>
      <c r="E370" s="8"/>
      <c r="H370" s="5"/>
      <c r="I370" s="5"/>
      <c r="X370" s="6"/>
    </row>
    <row r="371" spans="4:24" ht="15.75" customHeight="1">
      <c r="D371" s="8"/>
      <c r="E371" s="8"/>
      <c r="H371" s="5"/>
      <c r="I371" s="5"/>
      <c r="X371" s="6"/>
    </row>
    <row r="372" spans="4:24" ht="15.75" customHeight="1">
      <c r="D372" s="8"/>
      <c r="E372" s="8"/>
      <c r="H372" s="5"/>
      <c r="I372" s="5"/>
      <c r="X372" s="6"/>
    </row>
    <row r="373" spans="4:24" ht="15.75" customHeight="1">
      <c r="D373" s="8"/>
      <c r="E373" s="8"/>
      <c r="H373" s="5"/>
      <c r="I373" s="5"/>
      <c r="X373" s="6"/>
    </row>
    <row r="374" spans="4:24" ht="15.75" customHeight="1">
      <c r="D374" s="8"/>
      <c r="E374" s="8"/>
      <c r="H374" s="5"/>
      <c r="I374" s="5"/>
      <c r="X374" s="6"/>
    </row>
    <row r="375" spans="4:24" ht="15.75" customHeight="1">
      <c r="D375" s="8"/>
      <c r="E375" s="8"/>
      <c r="H375" s="5"/>
      <c r="I375" s="5"/>
      <c r="X375" s="6"/>
    </row>
    <row r="376" spans="4:24" ht="15.75" customHeight="1">
      <c r="D376" s="8"/>
      <c r="E376" s="8"/>
      <c r="H376" s="5"/>
      <c r="I376" s="5"/>
      <c r="X376" s="6"/>
    </row>
    <row r="377" spans="4:24" ht="15.75" customHeight="1">
      <c r="D377" s="8"/>
      <c r="E377" s="8"/>
      <c r="H377" s="5"/>
      <c r="I377" s="5"/>
      <c r="X377" s="6"/>
    </row>
    <row r="378" spans="4:24" ht="15.75" customHeight="1">
      <c r="D378" s="8"/>
      <c r="E378" s="8"/>
      <c r="H378" s="5"/>
      <c r="I378" s="5"/>
      <c r="X378" s="6"/>
    </row>
    <row r="379" spans="4:24" ht="15.75" customHeight="1">
      <c r="D379" s="8"/>
      <c r="E379" s="8"/>
      <c r="H379" s="5"/>
      <c r="I379" s="5"/>
      <c r="X379" s="6"/>
    </row>
    <row r="380" spans="4:24" ht="15.75" customHeight="1">
      <c r="D380" s="8"/>
      <c r="E380" s="8"/>
      <c r="H380" s="5"/>
      <c r="I380" s="5"/>
      <c r="X380" s="6"/>
    </row>
    <row r="381" spans="4:24" ht="15.75" customHeight="1">
      <c r="D381" s="8"/>
      <c r="E381" s="8"/>
      <c r="H381" s="5"/>
      <c r="I381" s="5"/>
      <c r="X381" s="6"/>
    </row>
    <row r="382" spans="4:24" ht="15.75" customHeight="1">
      <c r="D382" s="8"/>
      <c r="E382" s="8"/>
      <c r="H382" s="5"/>
      <c r="I382" s="5"/>
      <c r="X382" s="6"/>
    </row>
    <row r="383" spans="4:24" ht="15.75" customHeight="1">
      <c r="D383" s="8"/>
      <c r="E383" s="8"/>
      <c r="H383" s="5"/>
      <c r="I383" s="5"/>
      <c r="X383" s="6"/>
    </row>
    <row r="384" spans="4:24" ht="15.75" customHeight="1">
      <c r="D384" s="8"/>
      <c r="E384" s="8"/>
      <c r="H384" s="5"/>
      <c r="I384" s="5"/>
      <c r="X384" s="6"/>
    </row>
    <row r="385" spans="4:24" ht="15.75" customHeight="1">
      <c r="D385" s="8"/>
      <c r="E385" s="8"/>
      <c r="H385" s="5"/>
      <c r="I385" s="5"/>
      <c r="X385" s="6"/>
    </row>
    <row r="386" spans="4:24" ht="15.75" customHeight="1">
      <c r="D386" s="8"/>
      <c r="E386" s="8"/>
      <c r="H386" s="5"/>
      <c r="I386" s="5"/>
      <c r="X386" s="6"/>
    </row>
    <row r="387" spans="4:24" ht="15.75" customHeight="1">
      <c r="D387" s="8"/>
      <c r="E387" s="8"/>
      <c r="H387" s="5"/>
      <c r="I387" s="5"/>
      <c r="X387" s="6"/>
    </row>
    <row r="388" spans="4:24" ht="15.75" customHeight="1">
      <c r="D388" s="8"/>
      <c r="E388" s="8"/>
      <c r="H388" s="5"/>
      <c r="I388" s="5"/>
      <c r="X388" s="6"/>
    </row>
    <row r="389" spans="4:24" ht="15.75" customHeight="1">
      <c r="D389" s="8"/>
      <c r="E389" s="8"/>
      <c r="H389" s="5"/>
      <c r="I389" s="5"/>
      <c r="X389" s="6"/>
    </row>
    <row r="390" spans="4:24" ht="15.75" customHeight="1">
      <c r="D390" s="8"/>
      <c r="E390" s="8"/>
      <c r="H390" s="5"/>
      <c r="I390" s="5"/>
      <c r="X390" s="6"/>
    </row>
    <row r="391" spans="4:24" ht="15.75" customHeight="1">
      <c r="D391" s="8"/>
      <c r="E391" s="8"/>
      <c r="H391" s="5"/>
      <c r="I391" s="5"/>
      <c r="X391" s="6"/>
    </row>
    <row r="392" spans="4:24" ht="15.75" customHeight="1">
      <c r="D392" s="8"/>
      <c r="E392" s="8"/>
      <c r="H392" s="5"/>
      <c r="I392" s="5"/>
      <c r="X392" s="6"/>
    </row>
    <row r="393" spans="4:24" ht="15.75" customHeight="1">
      <c r="D393" s="8"/>
      <c r="E393" s="8"/>
      <c r="H393" s="5"/>
      <c r="I393" s="5"/>
      <c r="X393" s="6"/>
    </row>
    <row r="394" spans="4:24" ht="15.75" customHeight="1">
      <c r="D394" s="8"/>
      <c r="E394" s="8"/>
      <c r="H394" s="5"/>
      <c r="I394" s="5"/>
      <c r="X394" s="6"/>
    </row>
    <row r="395" spans="4:24" ht="15.75" customHeight="1">
      <c r="D395" s="8"/>
      <c r="E395" s="8"/>
      <c r="H395" s="5"/>
      <c r="I395" s="5"/>
      <c r="X395" s="6"/>
    </row>
    <row r="396" spans="4:24" ht="15.75" customHeight="1">
      <c r="D396" s="8"/>
      <c r="E396" s="8"/>
      <c r="H396" s="5"/>
      <c r="I396" s="5"/>
      <c r="X396" s="6"/>
    </row>
    <row r="397" spans="4:24" ht="15.75" customHeight="1">
      <c r="D397" s="8"/>
      <c r="E397" s="8"/>
      <c r="H397" s="5"/>
      <c r="I397" s="5"/>
      <c r="X397" s="6"/>
    </row>
    <row r="398" spans="4:24" ht="15.75" customHeight="1">
      <c r="D398" s="8"/>
      <c r="E398" s="8"/>
      <c r="H398" s="5"/>
      <c r="I398" s="5"/>
      <c r="X398" s="6"/>
    </row>
    <row r="399" spans="4:24" ht="15.75" customHeight="1">
      <c r="D399" s="8"/>
      <c r="E399" s="8"/>
      <c r="H399" s="5"/>
      <c r="I399" s="5"/>
      <c r="X399" s="6"/>
    </row>
    <row r="400" spans="4:24" ht="15.75" customHeight="1">
      <c r="D400" s="8"/>
      <c r="E400" s="8"/>
      <c r="H400" s="5"/>
      <c r="I400" s="5"/>
      <c r="X400" s="6"/>
    </row>
    <row r="401" spans="4:24" ht="15.75" customHeight="1">
      <c r="D401" s="8"/>
      <c r="E401" s="8"/>
      <c r="H401" s="5"/>
      <c r="I401" s="5"/>
      <c r="X401" s="6"/>
    </row>
    <row r="402" spans="4:24" ht="15.75" customHeight="1">
      <c r="D402" s="8"/>
      <c r="E402" s="8"/>
      <c r="H402" s="5"/>
      <c r="I402" s="5"/>
      <c r="X402" s="6"/>
    </row>
    <row r="403" spans="4:24" ht="15.75" customHeight="1">
      <c r="D403" s="8"/>
      <c r="E403" s="8"/>
      <c r="H403" s="5"/>
      <c r="I403" s="5"/>
      <c r="X403" s="6"/>
    </row>
    <row r="404" spans="4:24" ht="15.75" customHeight="1">
      <c r="D404" s="8"/>
      <c r="E404" s="8"/>
      <c r="H404" s="5"/>
      <c r="I404" s="5"/>
      <c r="X404" s="6"/>
    </row>
    <row r="405" spans="4:24" ht="15.75" customHeight="1">
      <c r="D405" s="8"/>
      <c r="E405" s="8"/>
      <c r="H405" s="5"/>
      <c r="I405" s="5"/>
      <c r="X405" s="6"/>
    </row>
    <row r="406" spans="4:24" ht="15.75" customHeight="1">
      <c r="D406" s="8"/>
      <c r="E406" s="8"/>
      <c r="H406" s="5"/>
      <c r="I406" s="5"/>
      <c r="X406" s="6"/>
    </row>
    <row r="407" spans="4:24" ht="15.75" customHeight="1">
      <c r="D407" s="8"/>
      <c r="E407" s="8"/>
      <c r="H407" s="5"/>
      <c r="I407" s="5"/>
      <c r="X407" s="6"/>
    </row>
    <row r="408" spans="4:24" ht="15.75" customHeight="1">
      <c r="D408" s="8"/>
      <c r="E408" s="8"/>
      <c r="H408" s="5"/>
      <c r="I408" s="5"/>
      <c r="X408" s="6"/>
    </row>
    <row r="409" spans="4:24" ht="15.75" customHeight="1">
      <c r="D409" s="8"/>
      <c r="E409" s="8"/>
      <c r="H409" s="5"/>
      <c r="I409" s="5"/>
      <c r="X409" s="6"/>
    </row>
    <row r="410" spans="4:24" ht="15.75" customHeight="1">
      <c r="D410" s="8"/>
      <c r="E410" s="8"/>
      <c r="H410" s="5"/>
      <c r="I410" s="5"/>
      <c r="X410" s="6"/>
    </row>
    <row r="411" spans="4:24" ht="15.75" customHeight="1">
      <c r="D411" s="8"/>
      <c r="E411" s="8"/>
      <c r="H411" s="5"/>
      <c r="I411" s="5"/>
      <c r="X411" s="6"/>
    </row>
    <row r="412" spans="4:24" ht="15.75" customHeight="1">
      <c r="D412" s="8"/>
      <c r="E412" s="8"/>
      <c r="H412" s="5"/>
      <c r="I412" s="5"/>
      <c r="X412" s="6"/>
    </row>
    <row r="413" spans="4:24" ht="15.75" customHeight="1">
      <c r="D413" s="8"/>
      <c r="E413" s="8"/>
      <c r="H413" s="5"/>
      <c r="I413" s="5"/>
      <c r="X413" s="6"/>
    </row>
    <row r="414" spans="4:24" ht="15.75" customHeight="1">
      <c r="D414" s="8"/>
      <c r="E414" s="8"/>
      <c r="H414" s="5"/>
      <c r="I414" s="5"/>
      <c r="X414" s="6"/>
    </row>
    <row r="415" spans="4:24" ht="15.75" customHeight="1">
      <c r="D415" s="8"/>
      <c r="E415" s="8"/>
      <c r="H415" s="5"/>
      <c r="I415" s="5"/>
      <c r="X415" s="6"/>
    </row>
    <row r="416" spans="4:24" ht="15.75" customHeight="1">
      <c r="D416" s="8"/>
      <c r="E416" s="8"/>
      <c r="H416" s="5"/>
      <c r="I416" s="5"/>
      <c r="X416" s="6"/>
    </row>
    <row r="417" spans="4:24" ht="15.75" customHeight="1">
      <c r="D417" s="8"/>
      <c r="E417" s="8"/>
      <c r="H417" s="5"/>
      <c r="I417" s="5"/>
      <c r="X417" s="6"/>
    </row>
    <row r="418" spans="4:24" ht="15.75" customHeight="1">
      <c r="D418" s="8"/>
      <c r="E418" s="8"/>
      <c r="H418" s="5"/>
      <c r="I418" s="5"/>
      <c r="X418" s="6"/>
    </row>
    <row r="419" spans="4:24" ht="15.75" customHeight="1">
      <c r="D419" s="8"/>
      <c r="E419" s="8"/>
      <c r="H419" s="5"/>
      <c r="I419" s="5"/>
      <c r="X419" s="6"/>
    </row>
    <row r="420" spans="4:24" ht="15.75" customHeight="1">
      <c r="D420" s="8"/>
      <c r="E420" s="8"/>
      <c r="H420" s="5"/>
      <c r="I420" s="5"/>
      <c r="X420" s="6"/>
    </row>
    <row r="421" spans="4:24" ht="15.75" customHeight="1">
      <c r="D421" s="8"/>
      <c r="E421" s="8"/>
      <c r="H421" s="5"/>
      <c r="I421" s="5"/>
      <c r="X421" s="6"/>
    </row>
    <row r="422" spans="4:24" ht="15.75" customHeight="1">
      <c r="D422" s="8"/>
      <c r="E422" s="8"/>
      <c r="H422" s="5"/>
      <c r="I422" s="5"/>
      <c r="X422" s="6"/>
    </row>
    <row r="423" spans="4:24" ht="15.75" customHeight="1">
      <c r="D423" s="8"/>
      <c r="E423" s="8"/>
      <c r="H423" s="5"/>
      <c r="I423" s="5"/>
      <c r="X423" s="6"/>
    </row>
    <row r="424" spans="4:24" ht="15.75" customHeight="1">
      <c r="D424" s="8"/>
      <c r="E424" s="8"/>
      <c r="H424" s="5"/>
      <c r="I424" s="5"/>
      <c r="X424" s="6"/>
    </row>
    <row r="425" spans="4:24" ht="15.75" customHeight="1">
      <c r="D425" s="8"/>
      <c r="E425" s="8"/>
      <c r="H425" s="5"/>
      <c r="I425" s="5"/>
      <c r="X425" s="6"/>
    </row>
    <row r="426" spans="4:24" ht="15.75" customHeight="1">
      <c r="D426" s="8"/>
      <c r="E426" s="8"/>
      <c r="H426" s="5"/>
      <c r="I426" s="5"/>
      <c r="X426" s="6"/>
    </row>
    <row r="427" spans="4:24" ht="15.75" customHeight="1">
      <c r="D427" s="8"/>
      <c r="E427" s="8"/>
      <c r="H427" s="5"/>
      <c r="I427" s="5"/>
      <c r="X427" s="6"/>
    </row>
    <row r="428" spans="4:24" ht="15.75" customHeight="1">
      <c r="D428" s="8"/>
      <c r="E428" s="8"/>
      <c r="H428" s="5"/>
      <c r="I428" s="5"/>
      <c r="X428" s="6"/>
    </row>
    <row r="429" spans="4:24" ht="15.75" customHeight="1">
      <c r="D429" s="8"/>
      <c r="E429" s="8"/>
      <c r="H429" s="5"/>
      <c r="I429" s="5"/>
      <c r="X429" s="6"/>
    </row>
    <row r="430" spans="4:24" ht="15.75" customHeight="1">
      <c r="D430" s="8"/>
      <c r="E430" s="8"/>
      <c r="H430" s="5"/>
      <c r="I430" s="5"/>
      <c r="X430" s="6"/>
    </row>
    <row r="431" spans="4:24" ht="15.75" customHeight="1">
      <c r="D431" s="8"/>
      <c r="E431" s="8"/>
      <c r="H431" s="5"/>
      <c r="I431" s="5"/>
      <c r="X431" s="6"/>
    </row>
    <row r="432" spans="4:24" ht="15.75" customHeight="1">
      <c r="D432" s="8"/>
      <c r="E432" s="8"/>
      <c r="H432" s="5"/>
      <c r="I432" s="5"/>
      <c r="X432" s="6"/>
    </row>
    <row r="433" spans="4:24" ht="15.75" customHeight="1">
      <c r="D433" s="8"/>
      <c r="E433" s="8"/>
      <c r="H433" s="5"/>
      <c r="I433" s="5"/>
      <c r="X433" s="6"/>
    </row>
    <row r="434" spans="4:24" ht="15.75" customHeight="1">
      <c r="D434" s="8"/>
      <c r="E434" s="8"/>
      <c r="H434" s="5"/>
      <c r="I434" s="5"/>
      <c r="X434" s="6"/>
    </row>
    <row r="435" spans="4:24" ht="15.75" customHeight="1">
      <c r="D435" s="8"/>
      <c r="E435" s="8"/>
      <c r="H435" s="5"/>
      <c r="I435" s="5"/>
      <c r="X435" s="6"/>
    </row>
    <row r="436" spans="4:24" ht="15.75" customHeight="1">
      <c r="D436" s="8"/>
      <c r="E436" s="8"/>
      <c r="H436" s="5"/>
      <c r="I436" s="5"/>
      <c r="X436" s="6"/>
    </row>
    <row r="437" spans="4:24" ht="15.75" customHeight="1">
      <c r="D437" s="8"/>
      <c r="E437" s="8"/>
      <c r="H437" s="5"/>
      <c r="I437" s="5"/>
      <c r="X437" s="6"/>
    </row>
    <row r="438" spans="4:24" ht="15.75" customHeight="1">
      <c r="D438" s="8"/>
      <c r="E438" s="8"/>
      <c r="H438" s="5"/>
      <c r="I438" s="5"/>
      <c r="X438" s="6"/>
    </row>
    <row r="439" spans="4:24" ht="15.75" customHeight="1">
      <c r="D439" s="8"/>
      <c r="E439" s="8"/>
      <c r="H439" s="5"/>
      <c r="I439" s="5"/>
      <c r="X439" s="6"/>
    </row>
    <row r="440" spans="4:24" ht="15.75" customHeight="1">
      <c r="D440" s="8"/>
      <c r="E440" s="8"/>
      <c r="H440" s="5"/>
      <c r="I440" s="5"/>
      <c r="X440" s="6"/>
    </row>
    <row r="441" spans="4:24" ht="15.75" customHeight="1">
      <c r="D441" s="8"/>
      <c r="E441" s="8"/>
      <c r="H441" s="5"/>
      <c r="I441" s="5"/>
      <c r="X441" s="6"/>
    </row>
    <row r="442" spans="4:24" ht="15.75" customHeight="1">
      <c r="D442" s="8"/>
      <c r="E442" s="8"/>
      <c r="H442" s="5"/>
      <c r="I442" s="5"/>
      <c r="X442" s="6"/>
    </row>
    <row r="443" spans="4:24" ht="15.75" customHeight="1">
      <c r="D443" s="8"/>
      <c r="E443" s="8"/>
      <c r="H443" s="5"/>
      <c r="I443" s="5"/>
      <c r="X443" s="6"/>
    </row>
    <row r="444" spans="4:24" ht="15.75" customHeight="1">
      <c r="D444" s="8"/>
      <c r="E444" s="8"/>
      <c r="H444" s="5"/>
      <c r="I444" s="5"/>
      <c r="X444" s="6"/>
    </row>
    <row r="445" spans="4:24" ht="15.75" customHeight="1">
      <c r="D445" s="8"/>
      <c r="E445" s="8"/>
      <c r="H445" s="5"/>
      <c r="I445" s="5"/>
      <c r="X445" s="6"/>
    </row>
    <row r="446" spans="4:24" ht="15.75" customHeight="1">
      <c r="D446" s="8"/>
      <c r="E446" s="8"/>
      <c r="H446" s="5"/>
      <c r="I446" s="5"/>
      <c r="X446" s="6"/>
    </row>
    <row r="447" spans="4:24" ht="15.75" customHeight="1">
      <c r="D447" s="8"/>
      <c r="E447" s="8"/>
      <c r="H447" s="5"/>
      <c r="I447" s="5"/>
      <c r="X447" s="6"/>
    </row>
    <row r="448" spans="4:24" ht="15.75" customHeight="1">
      <c r="D448" s="8"/>
      <c r="E448" s="8"/>
      <c r="H448" s="5"/>
      <c r="I448" s="5"/>
      <c r="X448" s="6"/>
    </row>
    <row r="449" spans="4:24" ht="15.75" customHeight="1">
      <c r="D449" s="8"/>
      <c r="E449" s="8"/>
      <c r="H449" s="5"/>
      <c r="I449" s="5"/>
      <c r="X449" s="6"/>
    </row>
    <row r="450" spans="4:24" ht="15.75" customHeight="1">
      <c r="D450" s="8"/>
      <c r="E450" s="8"/>
      <c r="H450" s="5"/>
      <c r="I450" s="5"/>
      <c r="X450" s="6"/>
    </row>
    <row r="451" spans="4:24" ht="15.75" customHeight="1">
      <c r="D451" s="8"/>
      <c r="E451" s="8"/>
      <c r="H451" s="5"/>
      <c r="I451" s="5"/>
      <c r="X451" s="6"/>
    </row>
    <row r="452" spans="4:24" ht="15.75" customHeight="1">
      <c r="D452" s="8"/>
      <c r="E452" s="8"/>
      <c r="H452" s="5"/>
      <c r="I452" s="5"/>
      <c r="X452" s="6"/>
    </row>
    <row r="453" spans="4:24" ht="15.75" customHeight="1">
      <c r="D453" s="8"/>
      <c r="E453" s="8"/>
      <c r="H453" s="5"/>
      <c r="I453" s="5"/>
      <c r="X453" s="6"/>
    </row>
    <row r="454" spans="4:24" ht="15.75" customHeight="1">
      <c r="D454" s="8"/>
      <c r="E454" s="8"/>
      <c r="H454" s="5"/>
      <c r="I454" s="5"/>
      <c r="X454" s="6"/>
    </row>
    <row r="455" spans="4:24" ht="15.75" customHeight="1">
      <c r="D455" s="8"/>
      <c r="E455" s="8"/>
      <c r="H455" s="5"/>
      <c r="I455" s="5"/>
      <c r="X455" s="6"/>
    </row>
    <row r="456" spans="4:24" ht="15.75" customHeight="1">
      <c r="D456" s="8"/>
      <c r="E456" s="8"/>
      <c r="H456" s="5"/>
      <c r="I456" s="5"/>
      <c r="X456" s="6"/>
    </row>
    <row r="457" spans="4:24" ht="15.75" customHeight="1">
      <c r="D457" s="8"/>
      <c r="E457" s="8"/>
      <c r="H457" s="5"/>
      <c r="I457" s="5"/>
      <c r="X457" s="6"/>
    </row>
    <row r="458" spans="4:24" ht="15.75" customHeight="1">
      <c r="D458" s="8"/>
      <c r="E458" s="8"/>
      <c r="H458" s="5"/>
      <c r="I458" s="5"/>
      <c r="X458" s="6"/>
    </row>
    <row r="459" spans="4:24" ht="15.75" customHeight="1">
      <c r="D459" s="8"/>
      <c r="E459" s="8"/>
      <c r="H459" s="5"/>
      <c r="I459" s="5"/>
      <c r="X459" s="6"/>
    </row>
    <row r="460" spans="4:24" ht="15.75" customHeight="1">
      <c r="D460" s="8"/>
      <c r="E460" s="8"/>
      <c r="H460" s="5"/>
      <c r="I460" s="5"/>
      <c r="X460" s="6"/>
    </row>
    <row r="461" spans="4:24" ht="15.75" customHeight="1">
      <c r="D461" s="8"/>
      <c r="E461" s="8"/>
      <c r="H461" s="5"/>
      <c r="I461" s="5"/>
      <c r="X461" s="6"/>
    </row>
    <row r="462" spans="4:24" ht="15.75" customHeight="1">
      <c r="D462" s="8"/>
      <c r="E462" s="8"/>
      <c r="H462" s="5"/>
      <c r="I462" s="5"/>
      <c r="X462" s="6"/>
    </row>
    <row r="463" spans="4:24" ht="15.75" customHeight="1">
      <c r="D463" s="8"/>
      <c r="E463" s="8"/>
      <c r="H463" s="5"/>
      <c r="I463" s="5"/>
      <c r="X463" s="6"/>
    </row>
    <row r="464" spans="4:24" ht="15.75" customHeight="1">
      <c r="D464" s="8"/>
      <c r="E464" s="8"/>
      <c r="H464" s="5"/>
      <c r="I464" s="5"/>
      <c r="X464" s="6"/>
    </row>
    <row r="465" spans="4:24" ht="15.75" customHeight="1">
      <c r="D465" s="8"/>
      <c r="E465" s="8"/>
      <c r="H465" s="5"/>
      <c r="I465" s="5"/>
      <c r="X465" s="6"/>
    </row>
    <row r="466" spans="4:24" ht="15.75" customHeight="1">
      <c r="D466" s="8"/>
      <c r="E466" s="8"/>
      <c r="H466" s="5"/>
      <c r="I466" s="5"/>
      <c r="X466" s="6"/>
    </row>
    <row r="467" spans="4:24" ht="15.75" customHeight="1">
      <c r="D467" s="8"/>
      <c r="E467" s="8"/>
      <c r="H467" s="5"/>
      <c r="I467" s="5"/>
      <c r="X467" s="6"/>
    </row>
    <row r="468" spans="4:24" ht="15.75" customHeight="1">
      <c r="D468" s="8"/>
      <c r="E468" s="8"/>
      <c r="H468" s="5"/>
      <c r="I468" s="5"/>
      <c r="X468" s="6"/>
    </row>
    <row r="469" spans="4:24" ht="15.75" customHeight="1">
      <c r="D469" s="8"/>
      <c r="E469" s="8"/>
      <c r="H469" s="5"/>
      <c r="I469" s="5"/>
      <c r="X469" s="6"/>
    </row>
    <row r="470" spans="4:24" ht="15.75" customHeight="1">
      <c r="D470" s="8"/>
      <c r="E470" s="8"/>
      <c r="H470" s="5"/>
      <c r="I470" s="5"/>
      <c r="X470" s="6"/>
    </row>
    <row r="471" spans="4:24" ht="15.75" customHeight="1">
      <c r="D471" s="8"/>
      <c r="E471" s="8"/>
      <c r="H471" s="5"/>
      <c r="I471" s="5"/>
      <c r="X471" s="6"/>
    </row>
    <row r="472" spans="4:24" ht="15.75" customHeight="1">
      <c r="D472" s="8"/>
      <c r="E472" s="8"/>
      <c r="H472" s="5"/>
      <c r="I472" s="5"/>
      <c r="X472" s="6"/>
    </row>
    <row r="473" spans="4:24" ht="15.75" customHeight="1">
      <c r="D473" s="8"/>
      <c r="E473" s="8"/>
      <c r="H473" s="5"/>
      <c r="I473" s="5"/>
      <c r="X473" s="6"/>
    </row>
    <row r="474" spans="4:24" ht="15.75" customHeight="1">
      <c r="D474" s="8"/>
      <c r="E474" s="8"/>
      <c r="H474" s="5"/>
      <c r="I474" s="5"/>
      <c r="X474" s="6"/>
    </row>
    <row r="475" spans="4:24" ht="15.75" customHeight="1">
      <c r="D475" s="8"/>
      <c r="E475" s="8"/>
      <c r="H475" s="5"/>
      <c r="I475" s="5"/>
      <c r="X475" s="6"/>
    </row>
    <row r="476" spans="4:24" ht="15.75" customHeight="1">
      <c r="D476" s="8"/>
      <c r="E476" s="8"/>
      <c r="H476" s="5"/>
      <c r="I476" s="5"/>
      <c r="X476" s="6"/>
    </row>
    <row r="477" spans="4:24" ht="15.75" customHeight="1">
      <c r="D477" s="8"/>
      <c r="E477" s="8"/>
      <c r="H477" s="5"/>
      <c r="I477" s="5"/>
      <c r="X477" s="6"/>
    </row>
    <row r="478" spans="4:24" ht="15.75" customHeight="1">
      <c r="D478" s="8"/>
      <c r="E478" s="8"/>
      <c r="H478" s="5"/>
      <c r="I478" s="5"/>
      <c r="X478" s="6"/>
    </row>
    <row r="479" spans="4:24" ht="15.75" customHeight="1">
      <c r="D479" s="8"/>
      <c r="E479" s="8"/>
      <c r="H479" s="5"/>
      <c r="I479" s="5"/>
      <c r="X479" s="6"/>
    </row>
    <row r="480" spans="4:24" ht="15.75" customHeight="1">
      <c r="D480" s="8"/>
      <c r="E480" s="8"/>
      <c r="H480" s="5"/>
      <c r="I480" s="5"/>
      <c r="X480" s="6"/>
    </row>
    <row r="481" spans="4:24" ht="15.75" customHeight="1">
      <c r="D481" s="8"/>
      <c r="E481" s="8"/>
      <c r="H481" s="5"/>
      <c r="I481" s="5"/>
      <c r="X481" s="6"/>
    </row>
    <row r="482" spans="4:24" ht="15.75" customHeight="1">
      <c r="D482" s="8"/>
      <c r="E482" s="8"/>
      <c r="H482" s="5"/>
      <c r="I482" s="5"/>
      <c r="X482" s="6"/>
    </row>
    <row r="483" spans="4:24" ht="15.75" customHeight="1">
      <c r="D483" s="8"/>
      <c r="E483" s="8"/>
      <c r="H483" s="5"/>
      <c r="I483" s="5"/>
      <c r="X483" s="6"/>
    </row>
    <row r="484" spans="4:24" ht="15.75" customHeight="1">
      <c r="D484" s="8"/>
      <c r="E484" s="8"/>
      <c r="H484" s="5"/>
      <c r="I484" s="5"/>
      <c r="X484" s="6"/>
    </row>
    <row r="485" spans="4:24" ht="15.75" customHeight="1">
      <c r="D485" s="8"/>
      <c r="E485" s="8"/>
      <c r="H485" s="5"/>
      <c r="I485" s="5"/>
      <c r="X485" s="6"/>
    </row>
    <row r="486" spans="4:24" ht="15.75" customHeight="1">
      <c r="D486" s="8"/>
      <c r="E486" s="8"/>
      <c r="H486" s="5"/>
      <c r="I486" s="5"/>
      <c r="X486" s="6"/>
    </row>
    <row r="487" spans="4:24" ht="15.75" customHeight="1">
      <c r="D487" s="8"/>
      <c r="E487" s="8"/>
      <c r="H487" s="5"/>
      <c r="I487" s="5"/>
      <c r="X487" s="6"/>
    </row>
    <row r="488" spans="4:24" ht="15.75" customHeight="1">
      <c r="D488" s="8"/>
      <c r="E488" s="8"/>
      <c r="H488" s="5"/>
      <c r="I488" s="5"/>
      <c r="X488" s="6"/>
    </row>
    <row r="489" spans="4:24" ht="15.75" customHeight="1">
      <c r="D489" s="8"/>
      <c r="E489" s="8"/>
      <c r="H489" s="5"/>
      <c r="I489" s="5"/>
      <c r="X489" s="6"/>
    </row>
    <row r="490" spans="4:24" ht="15.75" customHeight="1">
      <c r="D490" s="8"/>
      <c r="E490" s="8"/>
      <c r="H490" s="5"/>
      <c r="I490" s="5"/>
      <c r="X490" s="6"/>
    </row>
    <row r="491" spans="4:24" ht="15.75" customHeight="1">
      <c r="D491" s="8"/>
      <c r="E491" s="8"/>
      <c r="H491" s="5"/>
      <c r="I491" s="5"/>
      <c r="X491" s="6"/>
    </row>
    <row r="492" spans="4:24" ht="15.75" customHeight="1">
      <c r="D492" s="8"/>
      <c r="E492" s="8"/>
      <c r="H492" s="5"/>
      <c r="I492" s="5"/>
      <c r="X492" s="6"/>
    </row>
    <row r="493" spans="4:24" ht="15.75" customHeight="1">
      <c r="D493" s="8"/>
      <c r="E493" s="8"/>
      <c r="H493" s="5"/>
      <c r="I493" s="5"/>
      <c r="X493" s="6"/>
    </row>
    <row r="494" spans="4:24" ht="15.75" customHeight="1">
      <c r="D494" s="8"/>
      <c r="E494" s="8"/>
      <c r="H494" s="5"/>
      <c r="I494" s="5"/>
      <c r="X494" s="6"/>
    </row>
    <row r="495" spans="4:24" ht="15.75" customHeight="1">
      <c r="D495" s="8"/>
      <c r="E495" s="8"/>
      <c r="H495" s="5"/>
      <c r="I495" s="5"/>
      <c r="X495" s="6"/>
    </row>
    <row r="496" spans="4:24" ht="15.75" customHeight="1">
      <c r="D496" s="8"/>
      <c r="E496" s="8"/>
      <c r="H496" s="5"/>
      <c r="I496" s="5"/>
      <c r="X496" s="6"/>
    </row>
    <row r="497" spans="4:24" ht="15.75" customHeight="1">
      <c r="D497" s="8"/>
      <c r="E497" s="8"/>
      <c r="H497" s="5"/>
      <c r="I497" s="5"/>
      <c r="X497" s="6"/>
    </row>
    <row r="498" spans="4:24" ht="15.75" customHeight="1">
      <c r="D498" s="8"/>
      <c r="E498" s="8"/>
      <c r="H498" s="5"/>
      <c r="I498" s="5"/>
      <c r="X498" s="6"/>
    </row>
    <row r="499" spans="4:24" ht="15.75" customHeight="1">
      <c r="D499" s="8"/>
      <c r="E499" s="8"/>
      <c r="H499" s="5"/>
      <c r="I499" s="5"/>
      <c r="X499" s="6"/>
    </row>
    <row r="500" spans="4:24" ht="15.75" customHeight="1">
      <c r="D500" s="8"/>
      <c r="E500" s="8"/>
      <c r="H500" s="5"/>
      <c r="I500" s="5"/>
      <c r="X500" s="6"/>
    </row>
    <row r="501" spans="4:24" ht="15.75" customHeight="1">
      <c r="D501" s="8"/>
      <c r="E501" s="8"/>
      <c r="H501" s="5"/>
      <c r="I501" s="5"/>
      <c r="X501" s="6"/>
    </row>
    <row r="502" spans="4:24" ht="15.75" customHeight="1">
      <c r="D502" s="8"/>
      <c r="E502" s="8"/>
      <c r="H502" s="5"/>
      <c r="I502" s="5"/>
      <c r="X502" s="6"/>
    </row>
    <row r="503" spans="4:24" ht="15.75" customHeight="1">
      <c r="D503" s="8"/>
      <c r="E503" s="8"/>
      <c r="H503" s="5"/>
      <c r="I503" s="5"/>
      <c r="X503" s="6"/>
    </row>
    <row r="504" spans="4:24" ht="15.75" customHeight="1">
      <c r="D504" s="8"/>
      <c r="E504" s="8"/>
      <c r="H504" s="5"/>
      <c r="I504" s="5"/>
      <c r="X504" s="6"/>
    </row>
    <row r="505" spans="4:24" ht="15.75" customHeight="1">
      <c r="D505" s="8"/>
      <c r="E505" s="8"/>
      <c r="H505" s="5"/>
      <c r="I505" s="5"/>
      <c r="X505" s="6"/>
    </row>
    <row r="506" spans="4:24" ht="15.75" customHeight="1">
      <c r="D506" s="8"/>
      <c r="E506" s="8"/>
      <c r="H506" s="5"/>
      <c r="I506" s="5"/>
      <c r="X506" s="6"/>
    </row>
    <row r="507" spans="4:24" ht="15.75" customHeight="1">
      <c r="D507" s="8"/>
      <c r="E507" s="8"/>
      <c r="H507" s="5"/>
      <c r="I507" s="5"/>
      <c r="X507" s="6"/>
    </row>
    <row r="508" spans="4:24" ht="15.75" customHeight="1">
      <c r="D508" s="8"/>
      <c r="E508" s="8"/>
      <c r="H508" s="5"/>
      <c r="I508" s="5"/>
      <c r="X508" s="6"/>
    </row>
    <row r="509" spans="4:24" ht="15.75" customHeight="1">
      <c r="D509" s="8"/>
      <c r="E509" s="8"/>
      <c r="H509" s="5"/>
      <c r="I509" s="5"/>
      <c r="X509" s="6"/>
    </row>
    <row r="510" spans="4:24" ht="15.75" customHeight="1">
      <c r="D510" s="8"/>
      <c r="E510" s="8"/>
      <c r="H510" s="5"/>
      <c r="I510" s="5"/>
      <c r="X510" s="6"/>
    </row>
    <row r="511" spans="4:24" ht="15.75" customHeight="1">
      <c r="D511" s="8"/>
      <c r="E511" s="8"/>
      <c r="H511" s="5"/>
      <c r="I511" s="5"/>
      <c r="X511" s="6"/>
    </row>
    <row r="512" spans="4:24" ht="15.75" customHeight="1">
      <c r="D512" s="8"/>
      <c r="E512" s="8"/>
      <c r="H512" s="5"/>
      <c r="I512" s="5"/>
      <c r="X512" s="6"/>
    </row>
    <row r="513" spans="4:24" ht="15.75" customHeight="1">
      <c r="D513" s="8"/>
      <c r="E513" s="8"/>
      <c r="H513" s="5"/>
      <c r="I513" s="5"/>
      <c r="X513" s="6"/>
    </row>
    <row r="514" spans="4:24" ht="15.75" customHeight="1">
      <c r="D514" s="8"/>
      <c r="E514" s="8"/>
      <c r="H514" s="5"/>
      <c r="I514" s="5"/>
      <c r="X514" s="6"/>
    </row>
    <row r="515" spans="4:24" ht="15.75" customHeight="1">
      <c r="D515" s="8"/>
      <c r="E515" s="8"/>
      <c r="H515" s="5"/>
      <c r="I515" s="5"/>
      <c r="X515" s="6"/>
    </row>
    <row r="516" spans="4:24" ht="15.75" customHeight="1">
      <c r="D516" s="8"/>
      <c r="E516" s="8"/>
      <c r="H516" s="5"/>
      <c r="I516" s="5"/>
      <c r="X516" s="6"/>
    </row>
    <row r="517" spans="4:24" ht="15.75" customHeight="1">
      <c r="D517" s="8"/>
      <c r="E517" s="8"/>
      <c r="H517" s="5"/>
      <c r="I517" s="5"/>
      <c r="X517" s="6"/>
    </row>
    <row r="518" spans="4:24" ht="15.75" customHeight="1">
      <c r="D518" s="8"/>
      <c r="E518" s="8"/>
      <c r="H518" s="5"/>
      <c r="I518" s="5"/>
      <c r="X518" s="6"/>
    </row>
    <row r="519" spans="4:24" ht="15.75" customHeight="1">
      <c r="D519" s="8"/>
      <c r="E519" s="8"/>
      <c r="H519" s="5"/>
      <c r="I519" s="5"/>
      <c r="X519" s="6"/>
    </row>
    <row r="520" spans="4:24" ht="15.75" customHeight="1">
      <c r="D520" s="8"/>
      <c r="E520" s="8"/>
      <c r="H520" s="5"/>
      <c r="I520" s="5"/>
      <c r="X520" s="6"/>
    </row>
    <row r="521" spans="4:24" ht="15.75" customHeight="1">
      <c r="D521" s="8"/>
      <c r="E521" s="8"/>
      <c r="H521" s="5"/>
      <c r="I521" s="5"/>
      <c r="X521" s="6"/>
    </row>
    <row r="522" spans="4:24" ht="15.75" customHeight="1">
      <c r="D522" s="8"/>
      <c r="E522" s="8"/>
      <c r="H522" s="5"/>
      <c r="I522" s="5"/>
      <c r="X522" s="6"/>
    </row>
    <row r="523" spans="4:24" ht="15.75" customHeight="1">
      <c r="D523" s="8"/>
      <c r="E523" s="8"/>
      <c r="H523" s="5"/>
      <c r="I523" s="5"/>
      <c r="X523" s="6"/>
    </row>
    <row r="524" spans="4:24" ht="15.75" customHeight="1">
      <c r="D524" s="8"/>
      <c r="E524" s="8"/>
      <c r="H524" s="5"/>
      <c r="I524" s="5"/>
      <c r="X524" s="6"/>
    </row>
    <row r="525" spans="4:24" ht="15.75" customHeight="1">
      <c r="D525" s="8"/>
      <c r="E525" s="8"/>
      <c r="H525" s="5"/>
      <c r="I525" s="5"/>
      <c r="X525" s="6"/>
    </row>
    <row r="526" spans="4:24" ht="15.75" customHeight="1">
      <c r="D526" s="8"/>
      <c r="E526" s="8"/>
      <c r="H526" s="5"/>
      <c r="I526" s="5"/>
      <c r="X526" s="6"/>
    </row>
    <row r="527" spans="4:24" ht="15.75" customHeight="1">
      <c r="D527" s="8"/>
      <c r="E527" s="8"/>
      <c r="H527" s="5"/>
      <c r="I527" s="5"/>
      <c r="X527" s="6"/>
    </row>
    <row r="528" spans="4:24" ht="15.75" customHeight="1">
      <c r="D528" s="8"/>
      <c r="E528" s="8"/>
      <c r="H528" s="5"/>
      <c r="I528" s="5"/>
      <c r="X528" s="6"/>
    </row>
    <row r="529" spans="4:24" ht="15.75" customHeight="1">
      <c r="D529" s="8"/>
      <c r="E529" s="8"/>
      <c r="H529" s="5"/>
      <c r="I529" s="5"/>
      <c r="X529" s="6"/>
    </row>
    <row r="530" spans="4:24" ht="15.75" customHeight="1">
      <c r="D530" s="8"/>
      <c r="E530" s="8"/>
      <c r="H530" s="5"/>
      <c r="I530" s="5"/>
      <c r="X530" s="6"/>
    </row>
    <row r="531" spans="4:24" ht="15.75" customHeight="1">
      <c r="D531" s="8"/>
      <c r="E531" s="8"/>
      <c r="H531" s="5"/>
      <c r="I531" s="5"/>
      <c r="X531" s="6"/>
    </row>
    <row r="532" spans="4:24" ht="15.75" customHeight="1">
      <c r="D532" s="8"/>
      <c r="E532" s="8"/>
      <c r="H532" s="5"/>
      <c r="I532" s="5"/>
      <c r="X532" s="6"/>
    </row>
    <row r="533" spans="4:24" ht="15.75" customHeight="1">
      <c r="D533" s="8"/>
      <c r="E533" s="8"/>
      <c r="H533" s="5"/>
      <c r="I533" s="5"/>
      <c r="X533" s="6"/>
    </row>
    <row r="534" spans="4:24" ht="15.75" customHeight="1">
      <c r="D534" s="8"/>
      <c r="E534" s="8"/>
      <c r="H534" s="5"/>
      <c r="I534" s="5"/>
      <c r="X534" s="6"/>
    </row>
    <row r="535" spans="4:24" ht="15.75" customHeight="1">
      <c r="D535" s="8"/>
      <c r="E535" s="8"/>
      <c r="H535" s="5"/>
      <c r="I535" s="5"/>
      <c r="X535" s="6"/>
    </row>
    <row r="536" spans="4:24" ht="15.75" customHeight="1">
      <c r="D536" s="8"/>
      <c r="E536" s="8"/>
      <c r="H536" s="5"/>
      <c r="I536" s="5"/>
      <c r="X536" s="6"/>
    </row>
    <row r="537" spans="4:24" ht="15.75" customHeight="1">
      <c r="D537" s="8"/>
      <c r="E537" s="8"/>
      <c r="H537" s="5"/>
      <c r="I537" s="5"/>
      <c r="X537" s="6"/>
    </row>
    <row r="538" spans="4:24" ht="15.75" customHeight="1">
      <c r="D538" s="8"/>
      <c r="E538" s="8"/>
      <c r="H538" s="5"/>
      <c r="I538" s="5"/>
      <c r="X538" s="6"/>
    </row>
    <row r="539" spans="4:24" ht="15.75" customHeight="1">
      <c r="D539" s="8"/>
      <c r="E539" s="8"/>
      <c r="H539" s="5"/>
      <c r="I539" s="5"/>
      <c r="X539" s="6"/>
    </row>
    <row r="540" spans="4:24" ht="15.75" customHeight="1">
      <c r="D540" s="8"/>
      <c r="E540" s="8"/>
      <c r="H540" s="5"/>
      <c r="I540" s="5"/>
      <c r="X540" s="6"/>
    </row>
    <row r="541" spans="4:24" ht="15.75" customHeight="1">
      <c r="D541" s="8"/>
      <c r="E541" s="8"/>
      <c r="H541" s="5"/>
      <c r="I541" s="5"/>
      <c r="X541" s="6"/>
    </row>
    <row r="542" spans="4:24" ht="15.75" customHeight="1">
      <c r="D542" s="8"/>
      <c r="E542" s="8"/>
      <c r="H542" s="5"/>
      <c r="I542" s="5"/>
      <c r="X542" s="6"/>
    </row>
    <row r="543" spans="4:24" ht="15.75" customHeight="1">
      <c r="D543" s="8"/>
      <c r="E543" s="8"/>
      <c r="H543" s="5"/>
      <c r="I543" s="5"/>
      <c r="X543" s="6"/>
    </row>
    <row r="544" spans="4:24" ht="15.75" customHeight="1">
      <c r="D544" s="8"/>
      <c r="E544" s="8"/>
      <c r="H544" s="5"/>
      <c r="I544" s="5"/>
      <c r="X544" s="6"/>
    </row>
    <row r="545" spans="4:24" ht="15.75" customHeight="1">
      <c r="D545" s="8"/>
      <c r="E545" s="8"/>
      <c r="H545" s="5"/>
      <c r="I545" s="5"/>
      <c r="X545" s="6"/>
    </row>
    <row r="546" spans="4:24" ht="15.75" customHeight="1">
      <c r="D546" s="8"/>
      <c r="E546" s="8"/>
      <c r="H546" s="5"/>
      <c r="I546" s="5"/>
      <c r="X546" s="6"/>
    </row>
    <row r="547" spans="4:24" ht="15.75" customHeight="1">
      <c r="D547" s="8"/>
      <c r="E547" s="8"/>
      <c r="H547" s="5"/>
      <c r="I547" s="5"/>
      <c r="X547" s="6"/>
    </row>
    <row r="548" spans="4:24" ht="15.75" customHeight="1">
      <c r="D548" s="8"/>
      <c r="E548" s="8"/>
      <c r="H548" s="5"/>
      <c r="I548" s="5"/>
      <c r="X548" s="6"/>
    </row>
    <row r="549" spans="4:24" ht="15.75" customHeight="1">
      <c r="D549" s="8"/>
      <c r="E549" s="8"/>
      <c r="H549" s="5"/>
      <c r="I549" s="5"/>
      <c r="X549" s="6"/>
    </row>
    <row r="550" spans="4:24" ht="15.75" customHeight="1">
      <c r="D550" s="8"/>
      <c r="E550" s="8"/>
      <c r="H550" s="5"/>
      <c r="I550" s="5"/>
      <c r="X550" s="6"/>
    </row>
    <row r="551" spans="4:24" ht="15.75" customHeight="1">
      <c r="D551" s="8"/>
      <c r="E551" s="8"/>
      <c r="H551" s="5"/>
      <c r="I551" s="5"/>
      <c r="X551" s="6"/>
    </row>
    <row r="552" spans="4:24" ht="15.75" customHeight="1">
      <c r="D552" s="8"/>
      <c r="E552" s="8"/>
      <c r="H552" s="5"/>
      <c r="I552" s="5"/>
      <c r="X552" s="6"/>
    </row>
    <row r="553" spans="4:24" ht="15.75" customHeight="1">
      <c r="D553" s="8"/>
      <c r="E553" s="8"/>
      <c r="H553" s="5"/>
      <c r="I553" s="5"/>
      <c r="X553" s="6"/>
    </row>
    <row r="554" spans="4:24" ht="15.75" customHeight="1">
      <c r="D554" s="8"/>
      <c r="E554" s="8"/>
      <c r="H554" s="5"/>
      <c r="I554" s="5"/>
      <c r="X554" s="6"/>
    </row>
    <row r="555" spans="4:24" ht="15.75" customHeight="1">
      <c r="D555" s="8"/>
      <c r="E555" s="8"/>
      <c r="H555" s="5"/>
      <c r="I555" s="5"/>
      <c r="X555" s="6"/>
    </row>
    <row r="556" spans="4:24" ht="15.75" customHeight="1">
      <c r="D556" s="8"/>
      <c r="E556" s="8"/>
      <c r="H556" s="5"/>
      <c r="I556" s="5"/>
      <c r="X556" s="6"/>
    </row>
    <row r="557" spans="4:24" ht="15.75" customHeight="1">
      <c r="D557" s="8"/>
      <c r="E557" s="8"/>
      <c r="H557" s="5"/>
      <c r="I557" s="5"/>
      <c r="X557" s="6"/>
    </row>
    <row r="558" spans="4:24" ht="15.75" customHeight="1">
      <c r="D558" s="8"/>
      <c r="E558" s="8"/>
      <c r="H558" s="5"/>
      <c r="I558" s="5"/>
      <c r="X558" s="6"/>
    </row>
    <row r="559" spans="4:24" ht="15.75" customHeight="1">
      <c r="D559" s="8"/>
      <c r="E559" s="8"/>
      <c r="H559" s="5"/>
      <c r="I559" s="5"/>
      <c r="X559" s="6"/>
    </row>
    <row r="560" spans="4:24" ht="15.75" customHeight="1">
      <c r="D560" s="8"/>
      <c r="E560" s="8"/>
      <c r="H560" s="5"/>
      <c r="I560" s="5"/>
      <c r="X560" s="6"/>
    </row>
    <row r="561" spans="4:24" ht="15.75" customHeight="1">
      <c r="D561" s="8"/>
      <c r="E561" s="8"/>
      <c r="H561" s="5"/>
      <c r="I561" s="5"/>
      <c r="X561" s="6"/>
    </row>
    <row r="562" spans="4:24" ht="15.75" customHeight="1">
      <c r="D562" s="8"/>
      <c r="E562" s="8"/>
      <c r="H562" s="5"/>
      <c r="I562" s="5"/>
      <c r="X562" s="6"/>
    </row>
    <row r="563" spans="4:24" ht="15.75" customHeight="1">
      <c r="D563" s="8"/>
      <c r="E563" s="8"/>
      <c r="H563" s="5"/>
      <c r="I563" s="5"/>
      <c r="X563" s="6"/>
    </row>
    <row r="564" spans="4:24" ht="15.75" customHeight="1">
      <c r="D564" s="8"/>
      <c r="E564" s="8"/>
      <c r="H564" s="5"/>
      <c r="I564" s="5"/>
      <c r="X564" s="6"/>
    </row>
    <row r="565" spans="4:24" ht="15.75" customHeight="1">
      <c r="D565" s="8"/>
      <c r="E565" s="8"/>
      <c r="H565" s="5"/>
      <c r="I565" s="5"/>
      <c r="X565" s="6"/>
    </row>
    <row r="566" spans="4:24" ht="15.75" customHeight="1">
      <c r="D566" s="8"/>
      <c r="E566" s="8"/>
      <c r="H566" s="5"/>
      <c r="I566" s="5"/>
      <c r="X566" s="6"/>
    </row>
    <row r="567" spans="4:24" ht="15.75" customHeight="1">
      <c r="D567" s="8"/>
      <c r="E567" s="8"/>
      <c r="H567" s="5"/>
      <c r="I567" s="5"/>
      <c r="X567" s="6"/>
    </row>
    <row r="568" spans="4:24" ht="15.75" customHeight="1">
      <c r="D568" s="8"/>
      <c r="E568" s="8"/>
      <c r="H568" s="5"/>
      <c r="I568" s="5"/>
      <c r="X568" s="6"/>
    </row>
    <row r="569" spans="4:24" ht="15.75" customHeight="1">
      <c r="D569" s="8"/>
      <c r="E569" s="8"/>
      <c r="H569" s="5"/>
      <c r="I569" s="5"/>
      <c r="X569" s="6"/>
    </row>
    <row r="570" spans="4:24" ht="15.75" customHeight="1">
      <c r="D570" s="8"/>
      <c r="E570" s="8"/>
      <c r="H570" s="5"/>
      <c r="I570" s="5"/>
      <c r="X570" s="6"/>
    </row>
    <row r="571" spans="4:24" ht="15.75" customHeight="1">
      <c r="D571" s="8"/>
      <c r="E571" s="8"/>
      <c r="H571" s="5"/>
      <c r="I571" s="5"/>
      <c r="X571" s="6"/>
    </row>
    <row r="572" spans="4:24" ht="15.75" customHeight="1">
      <c r="D572" s="8"/>
      <c r="E572" s="8"/>
      <c r="H572" s="5"/>
      <c r="I572" s="5"/>
      <c r="X572" s="6"/>
    </row>
    <row r="573" spans="4:24" ht="15.75" customHeight="1">
      <c r="D573" s="8"/>
      <c r="E573" s="8"/>
      <c r="H573" s="5"/>
      <c r="I573" s="5"/>
      <c r="X573" s="6"/>
    </row>
    <row r="574" spans="4:24" ht="15.75" customHeight="1">
      <c r="D574" s="8"/>
      <c r="E574" s="8"/>
      <c r="H574" s="5"/>
      <c r="I574" s="5"/>
      <c r="X574" s="6"/>
    </row>
    <row r="575" spans="4:24" ht="15.75" customHeight="1">
      <c r="D575" s="8"/>
      <c r="E575" s="8"/>
      <c r="H575" s="5"/>
      <c r="I575" s="5"/>
      <c r="X575" s="6"/>
    </row>
    <row r="576" spans="4:24" ht="15.75" customHeight="1">
      <c r="D576" s="8"/>
      <c r="E576" s="8"/>
      <c r="H576" s="5"/>
      <c r="I576" s="5"/>
      <c r="X576" s="6"/>
    </row>
    <row r="577" spans="4:24" ht="15.75" customHeight="1">
      <c r="D577" s="8"/>
      <c r="E577" s="8"/>
      <c r="H577" s="5"/>
      <c r="I577" s="5"/>
      <c r="X577" s="6"/>
    </row>
    <row r="578" spans="4:24" ht="15.75" customHeight="1">
      <c r="D578" s="8"/>
      <c r="E578" s="8"/>
      <c r="H578" s="5"/>
      <c r="I578" s="5"/>
      <c r="X578" s="6"/>
    </row>
    <row r="579" spans="4:24" ht="15.75" customHeight="1">
      <c r="D579" s="8"/>
      <c r="E579" s="8"/>
      <c r="H579" s="5"/>
      <c r="I579" s="5"/>
      <c r="X579" s="6"/>
    </row>
    <row r="580" spans="4:24" ht="15.75" customHeight="1">
      <c r="D580" s="8"/>
      <c r="E580" s="8"/>
      <c r="H580" s="5"/>
      <c r="I580" s="5"/>
      <c r="X580" s="6"/>
    </row>
    <row r="581" spans="4:24" ht="15.75" customHeight="1">
      <c r="D581" s="8"/>
      <c r="E581" s="8"/>
      <c r="H581" s="5"/>
      <c r="I581" s="5"/>
      <c r="X581" s="6"/>
    </row>
    <row r="582" spans="4:24" ht="15.75" customHeight="1">
      <c r="D582" s="8"/>
      <c r="E582" s="8"/>
      <c r="H582" s="5"/>
      <c r="I582" s="5"/>
      <c r="X582" s="6"/>
    </row>
    <row r="583" spans="4:24" ht="15.75" customHeight="1">
      <c r="D583" s="8"/>
      <c r="E583" s="8"/>
      <c r="H583" s="5"/>
      <c r="I583" s="5"/>
      <c r="X583" s="6"/>
    </row>
    <row r="584" spans="4:24" ht="15.75" customHeight="1">
      <c r="D584" s="8"/>
      <c r="E584" s="8"/>
      <c r="H584" s="5"/>
      <c r="I584" s="5"/>
      <c r="X584" s="6"/>
    </row>
    <row r="585" spans="4:24" ht="15.75" customHeight="1">
      <c r="D585" s="8"/>
      <c r="E585" s="8"/>
      <c r="H585" s="5"/>
      <c r="I585" s="5"/>
      <c r="X585" s="6"/>
    </row>
    <row r="586" spans="4:24" ht="15.75" customHeight="1">
      <c r="D586" s="8"/>
      <c r="E586" s="8"/>
      <c r="H586" s="5"/>
      <c r="I586" s="5"/>
      <c r="X586" s="6"/>
    </row>
    <row r="587" spans="4:24" ht="15.75" customHeight="1">
      <c r="D587" s="8"/>
      <c r="E587" s="8"/>
      <c r="H587" s="5"/>
      <c r="I587" s="5"/>
      <c r="X587" s="6"/>
    </row>
    <row r="588" spans="4:24" ht="15.75" customHeight="1">
      <c r="D588" s="8"/>
      <c r="E588" s="8"/>
      <c r="H588" s="5"/>
      <c r="I588" s="5"/>
      <c r="X588" s="6"/>
    </row>
    <row r="589" spans="4:24" ht="15.75" customHeight="1">
      <c r="D589" s="8"/>
      <c r="E589" s="8"/>
      <c r="H589" s="5"/>
      <c r="I589" s="5"/>
      <c r="X589" s="6"/>
    </row>
    <row r="590" spans="4:24" ht="15.75" customHeight="1">
      <c r="D590" s="8"/>
      <c r="E590" s="8"/>
      <c r="H590" s="5"/>
      <c r="I590" s="5"/>
      <c r="X590" s="6"/>
    </row>
    <row r="591" spans="4:24" ht="15.75" customHeight="1">
      <c r="D591" s="8"/>
      <c r="E591" s="8"/>
      <c r="H591" s="5"/>
      <c r="I591" s="5"/>
      <c r="X591" s="6"/>
    </row>
    <row r="592" spans="4:24" ht="15.75" customHeight="1">
      <c r="D592" s="8"/>
      <c r="E592" s="8"/>
      <c r="H592" s="5"/>
      <c r="I592" s="5"/>
      <c r="X592" s="6"/>
    </row>
    <row r="593" spans="4:24" ht="15.75" customHeight="1">
      <c r="D593" s="8"/>
      <c r="E593" s="8"/>
      <c r="H593" s="5"/>
      <c r="I593" s="5"/>
      <c r="X593" s="6"/>
    </row>
    <row r="594" spans="4:24" ht="15.75" customHeight="1">
      <c r="D594" s="8"/>
      <c r="E594" s="8"/>
      <c r="H594" s="5"/>
      <c r="I594" s="5"/>
      <c r="X594" s="6"/>
    </row>
    <row r="595" spans="4:24" ht="15.75" customHeight="1">
      <c r="D595" s="8"/>
      <c r="E595" s="8"/>
      <c r="H595" s="5"/>
      <c r="I595" s="5"/>
      <c r="X595" s="6"/>
    </row>
    <row r="596" spans="4:24" ht="15.75" customHeight="1">
      <c r="D596" s="8"/>
      <c r="E596" s="8"/>
      <c r="H596" s="5"/>
      <c r="I596" s="5"/>
      <c r="X596" s="6"/>
    </row>
    <row r="597" spans="4:24" ht="15.75" customHeight="1">
      <c r="D597" s="8"/>
      <c r="E597" s="8"/>
      <c r="H597" s="5"/>
      <c r="I597" s="5"/>
      <c r="X597" s="6"/>
    </row>
    <row r="598" spans="4:24" ht="15.75" customHeight="1">
      <c r="D598" s="8"/>
      <c r="E598" s="8"/>
      <c r="H598" s="5"/>
      <c r="I598" s="5"/>
      <c r="X598" s="6"/>
    </row>
    <row r="599" spans="4:24" ht="15.75" customHeight="1">
      <c r="D599" s="8"/>
      <c r="E599" s="8"/>
      <c r="H599" s="5"/>
      <c r="I599" s="5"/>
      <c r="X599" s="6"/>
    </row>
    <row r="600" spans="4:24" ht="15.75" customHeight="1">
      <c r="D600" s="8"/>
      <c r="E600" s="8"/>
      <c r="H600" s="5"/>
      <c r="I600" s="5"/>
      <c r="X600" s="6"/>
    </row>
    <row r="601" spans="4:24" ht="15.75" customHeight="1">
      <c r="D601" s="8"/>
      <c r="E601" s="8"/>
      <c r="H601" s="5"/>
      <c r="I601" s="5"/>
      <c r="X601" s="6"/>
    </row>
    <row r="602" spans="4:24" ht="15.75" customHeight="1">
      <c r="D602" s="8"/>
      <c r="E602" s="8"/>
      <c r="H602" s="5"/>
      <c r="I602" s="5"/>
      <c r="X602" s="6"/>
    </row>
    <row r="603" spans="4:24" ht="15.75" customHeight="1">
      <c r="D603" s="8"/>
      <c r="E603" s="8"/>
      <c r="H603" s="5"/>
      <c r="I603" s="5"/>
      <c r="X603" s="6"/>
    </row>
    <row r="604" spans="4:24" ht="15.75" customHeight="1">
      <c r="D604" s="8"/>
      <c r="E604" s="8"/>
      <c r="H604" s="5"/>
      <c r="I604" s="5"/>
      <c r="X604" s="6"/>
    </row>
    <row r="605" spans="4:24" ht="15.75" customHeight="1">
      <c r="D605" s="8"/>
      <c r="E605" s="8"/>
      <c r="H605" s="5"/>
      <c r="I605" s="5"/>
      <c r="X605" s="6"/>
    </row>
    <row r="606" spans="4:24" ht="15.75" customHeight="1">
      <c r="D606" s="8"/>
      <c r="E606" s="8"/>
      <c r="H606" s="5"/>
      <c r="I606" s="5"/>
      <c r="X606" s="6"/>
    </row>
    <row r="607" spans="4:24" ht="15.75" customHeight="1">
      <c r="D607" s="8"/>
      <c r="E607" s="8"/>
      <c r="H607" s="5"/>
      <c r="I607" s="5"/>
      <c r="X607" s="6"/>
    </row>
    <row r="608" spans="4:24" ht="15.75" customHeight="1">
      <c r="D608" s="8"/>
      <c r="E608" s="8"/>
      <c r="H608" s="5"/>
      <c r="I608" s="5"/>
      <c r="X608" s="6"/>
    </row>
    <row r="609" spans="4:24" ht="15.75" customHeight="1">
      <c r="D609" s="8"/>
      <c r="E609" s="8"/>
      <c r="H609" s="5"/>
      <c r="I609" s="5"/>
      <c r="X609" s="6"/>
    </row>
    <row r="610" spans="4:24" ht="15.75" customHeight="1">
      <c r="D610" s="8"/>
      <c r="E610" s="8"/>
      <c r="H610" s="5"/>
      <c r="I610" s="5"/>
      <c r="X610" s="6"/>
    </row>
    <row r="611" spans="4:24" ht="15.75" customHeight="1">
      <c r="D611" s="8"/>
      <c r="E611" s="8"/>
      <c r="H611" s="5"/>
      <c r="I611" s="5"/>
      <c r="X611" s="6"/>
    </row>
    <row r="612" spans="4:24" ht="15.75" customHeight="1">
      <c r="D612" s="8"/>
      <c r="E612" s="8"/>
      <c r="H612" s="5"/>
      <c r="I612" s="5"/>
      <c r="X612" s="6"/>
    </row>
    <row r="613" spans="4:24" ht="15.75" customHeight="1">
      <c r="D613" s="8"/>
      <c r="E613" s="8"/>
      <c r="H613" s="5"/>
      <c r="I613" s="5"/>
      <c r="X613" s="6"/>
    </row>
    <row r="614" spans="4:24" ht="15.75" customHeight="1">
      <c r="D614" s="8"/>
      <c r="E614" s="8"/>
      <c r="H614" s="5"/>
      <c r="I614" s="5"/>
      <c r="X614" s="6"/>
    </row>
    <row r="615" spans="4:24" ht="15.75" customHeight="1">
      <c r="D615" s="8"/>
      <c r="E615" s="8"/>
      <c r="H615" s="5"/>
      <c r="I615" s="5"/>
      <c r="X615" s="6"/>
    </row>
    <row r="616" spans="4:24" ht="15.75" customHeight="1">
      <c r="D616" s="8"/>
      <c r="E616" s="8"/>
      <c r="H616" s="5"/>
      <c r="I616" s="5"/>
      <c r="X616" s="6"/>
    </row>
    <row r="617" spans="4:24" ht="15.75" customHeight="1">
      <c r="D617" s="8"/>
      <c r="E617" s="8"/>
      <c r="H617" s="5"/>
      <c r="I617" s="5"/>
      <c r="X617" s="6"/>
    </row>
    <row r="618" spans="4:24" ht="15.75" customHeight="1">
      <c r="D618" s="8"/>
      <c r="E618" s="8"/>
      <c r="H618" s="5"/>
      <c r="I618" s="5"/>
      <c r="X618" s="6"/>
    </row>
    <row r="619" spans="4:24" ht="15.75" customHeight="1">
      <c r="D619" s="8"/>
      <c r="E619" s="8"/>
      <c r="H619" s="5"/>
      <c r="I619" s="5"/>
      <c r="X619" s="6"/>
    </row>
    <row r="620" spans="4:24" ht="15.75" customHeight="1">
      <c r="D620" s="8"/>
      <c r="E620" s="8"/>
      <c r="H620" s="5"/>
      <c r="I620" s="5"/>
      <c r="X620" s="6"/>
    </row>
    <row r="621" spans="4:24" ht="15.75" customHeight="1">
      <c r="D621" s="8"/>
      <c r="E621" s="8"/>
      <c r="H621" s="5"/>
      <c r="I621" s="5"/>
      <c r="X621" s="6"/>
    </row>
    <row r="622" spans="4:24" ht="15.75" customHeight="1">
      <c r="D622" s="8"/>
      <c r="E622" s="8"/>
      <c r="H622" s="5"/>
      <c r="I622" s="5"/>
      <c r="X622" s="6"/>
    </row>
    <row r="623" spans="4:24" ht="15.75" customHeight="1">
      <c r="D623" s="8"/>
      <c r="E623" s="8"/>
      <c r="H623" s="5"/>
      <c r="I623" s="5"/>
      <c r="X623" s="6"/>
    </row>
    <row r="624" spans="4:24" ht="15.75" customHeight="1">
      <c r="D624" s="8"/>
      <c r="E624" s="8"/>
      <c r="H624" s="5"/>
      <c r="I624" s="5"/>
      <c r="X624" s="6"/>
    </row>
    <row r="625" spans="4:24" ht="15.75" customHeight="1">
      <c r="D625" s="8"/>
      <c r="E625" s="8"/>
      <c r="H625" s="5"/>
      <c r="I625" s="5"/>
      <c r="X625" s="6"/>
    </row>
    <row r="626" spans="4:24" ht="15.75" customHeight="1">
      <c r="D626" s="8"/>
      <c r="E626" s="8"/>
      <c r="H626" s="5"/>
      <c r="I626" s="5"/>
      <c r="X626" s="6"/>
    </row>
    <row r="627" spans="4:24" ht="15.75" customHeight="1">
      <c r="D627" s="8"/>
      <c r="E627" s="8"/>
      <c r="H627" s="5"/>
      <c r="I627" s="5"/>
      <c r="X627" s="6"/>
    </row>
    <row r="628" spans="4:24" ht="15.75" customHeight="1">
      <c r="D628" s="8"/>
      <c r="E628" s="8"/>
      <c r="H628" s="5"/>
      <c r="I628" s="5"/>
      <c r="X628" s="6"/>
    </row>
    <row r="629" spans="4:24" ht="15.75" customHeight="1">
      <c r="D629" s="8"/>
      <c r="E629" s="8"/>
      <c r="H629" s="5"/>
      <c r="I629" s="5"/>
      <c r="X629" s="6"/>
    </row>
    <row r="630" spans="4:24" ht="15.75" customHeight="1">
      <c r="D630" s="8"/>
      <c r="E630" s="8"/>
      <c r="H630" s="5"/>
      <c r="I630" s="5"/>
      <c r="X630" s="6"/>
    </row>
    <row r="631" spans="4:24" ht="15.75" customHeight="1">
      <c r="D631" s="8"/>
      <c r="E631" s="8"/>
      <c r="H631" s="5"/>
      <c r="I631" s="5"/>
      <c r="X631" s="6"/>
    </row>
    <row r="632" spans="4:24" ht="15.75" customHeight="1">
      <c r="D632" s="8"/>
      <c r="E632" s="8"/>
      <c r="H632" s="5"/>
      <c r="I632" s="5"/>
      <c r="X632" s="6"/>
    </row>
    <row r="633" spans="4:24" ht="15.75" customHeight="1">
      <c r="D633" s="8"/>
      <c r="E633" s="8"/>
      <c r="H633" s="5"/>
      <c r="I633" s="5"/>
      <c r="X633" s="6"/>
    </row>
    <row r="634" spans="4:24" ht="15.75" customHeight="1">
      <c r="D634" s="8"/>
      <c r="E634" s="8"/>
      <c r="H634" s="5"/>
      <c r="I634" s="5"/>
      <c r="X634" s="6"/>
    </row>
    <row r="635" spans="4:24" ht="15.75" customHeight="1">
      <c r="D635" s="8"/>
      <c r="E635" s="8"/>
      <c r="H635" s="5"/>
      <c r="I635" s="5"/>
      <c r="X635" s="6"/>
    </row>
    <row r="636" spans="4:24" ht="15.75" customHeight="1">
      <c r="D636" s="8"/>
      <c r="E636" s="8"/>
      <c r="H636" s="5"/>
      <c r="I636" s="5"/>
      <c r="X636" s="6"/>
    </row>
    <row r="637" spans="4:24" ht="15.75" customHeight="1">
      <c r="D637" s="8"/>
      <c r="E637" s="8"/>
      <c r="H637" s="5"/>
      <c r="I637" s="5"/>
      <c r="X637" s="6"/>
    </row>
    <row r="638" spans="4:24" ht="15.75" customHeight="1">
      <c r="D638" s="8"/>
      <c r="E638" s="8"/>
      <c r="H638" s="5"/>
      <c r="I638" s="5"/>
      <c r="X638" s="6"/>
    </row>
    <row r="639" spans="4:24" ht="15.75" customHeight="1">
      <c r="D639" s="8"/>
      <c r="E639" s="8"/>
      <c r="H639" s="5"/>
      <c r="I639" s="5"/>
      <c r="X639" s="6"/>
    </row>
    <row r="640" spans="4:24" ht="15.75" customHeight="1">
      <c r="D640" s="8"/>
      <c r="E640" s="8"/>
      <c r="H640" s="5"/>
      <c r="I640" s="5"/>
      <c r="X640" s="6"/>
    </row>
    <row r="641" spans="4:24" ht="15.75" customHeight="1">
      <c r="D641" s="8"/>
      <c r="E641" s="8"/>
      <c r="H641" s="5"/>
      <c r="I641" s="5"/>
      <c r="X641" s="6"/>
    </row>
    <row r="642" spans="4:24" ht="15.75" customHeight="1">
      <c r="D642" s="8"/>
      <c r="E642" s="8"/>
      <c r="H642" s="5"/>
      <c r="I642" s="5"/>
      <c r="X642" s="6"/>
    </row>
    <row r="643" spans="4:24" ht="15.75" customHeight="1">
      <c r="D643" s="8"/>
      <c r="E643" s="8"/>
      <c r="H643" s="5"/>
      <c r="I643" s="5"/>
      <c r="X643" s="6"/>
    </row>
    <row r="644" spans="4:24" ht="15.75" customHeight="1">
      <c r="D644" s="8"/>
      <c r="E644" s="8"/>
      <c r="H644" s="5"/>
      <c r="I644" s="5"/>
      <c r="X644" s="6"/>
    </row>
    <row r="645" spans="4:24" ht="15.75" customHeight="1">
      <c r="D645" s="8"/>
      <c r="E645" s="8"/>
      <c r="H645" s="5"/>
      <c r="I645" s="5"/>
      <c r="X645" s="6"/>
    </row>
    <row r="646" spans="4:24" ht="15.75" customHeight="1">
      <c r="D646" s="8"/>
      <c r="E646" s="8"/>
      <c r="H646" s="5"/>
      <c r="I646" s="5"/>
      <c r="X646" s="6"/>
    </row>
    <row r="647" spans="4:24" ht="15.75" customHeight="1">
      <c r="D647" s="8"/>
      <c r="E647" s="8"/>
      <c r="H647" s="5"/>
      <c r="I647" s="5"/>
      <c r="X647" s="6"/>
    </row>
    <row r="648" spans="4:24" ht="15.75" customHeight="1">
      <c r="D648" s="8"/>
      <c r="E648" s="8"/>
      <c r="H648" s="5"/>
      <c r="I648" s="5"/>
      <c r="X648" s="6"/>
    </row>
    <row r="649" spans="4:24" ht="15.75" customHeight="1">
      <c r="D649" s="8"/>
      <c r="E649" s="8"/>
      <c r="H649" s="5"/>
      <c r="I649" s="5"/>
      <c r="X649" s="6"/>
    </row>
    <row r="650" spans="4:24" ht="15.75" customHeight="1">
      <c r="D650" s="8"/>
      <c r="E650" s="8"/>
      <c r="H650" s="5"/>
      <c r="I650" s="5"/>
      <c r="X650" s="6"/>
    </row>
    <row r="651" spans="4:24" ht="15.75" customHeight="1">
      <c r="D651" s="8"/>
      <c r="E651" s="8"/>
      <c r="H651" s="5"/>
      <c r="I651" s="5"/>
      <c r="X651" s="6"/>
    </row>
    <row r="652" spans="4:24" ht="15.75" customHeight="1">
      <c r="D652" s="8"/>
      <c r="E652" s="8"/>
      <c r="H652" s="5"/>
      <c r="I652" s="5"/>
      <c r="X652" s="6"/>
    </row>
    <row r="653" spans="4:24" ht="15.75" customHeight="1">
      <c r="D653" s="8"/>
      <c r="E653" s="8"/>
      <c r="H653" s="5"/>
      <c r="I653" s="5"/>
      <c r="X653" s="6"/>
    </row>
    <row r="654" spans="4:24" ht="15.75" customHeight="1">
      <c r="D654" s="8"/>
      <c r="E654" s="8"/>
      <c r="H654" s="5"/>
      <c r="I654" s="5"/>
      <c r="X654" s="6"/>
    </row>
    <row r="655" spans="4:24" ht="15.75" customHeight="1">
      <c r="D655" s="8"/>
      <c r="E655" s="8"/>
      <c r="H655" s="5"/>
      <c r="I655" s="5"/>
      <c r="X655" s="6"/>
    </row>
    <row r="656" spans="4:24" ht="15.75" customHeight="1">
      <c r="D656" s="8"/>
      <c r="E656" s="8"/>
      <c r="H656" s="5"/>
      <c r="I656" s="5"/>
      <c r="X656" s="6"/>
    </row>
    <row r="657" spans="4:24" ht="15.75" customHeight="1">
      <c r="D657" s="8"/>
      <c r="E657" s="8"/>
      <c r="H657" s="5"/>
      <c r="I657" s="5"/>
      <c r="X657" s="6"/>
    </row>
    <row r="658" spans="4:24" ht="15.75" customHeight="1">
      <c r="D658" s="8"/>
      <c r="E658" s="8"/>
      <c r="H658" s="5"/>
      <c r="I658" s="5"/>
      <c r="X658" s="6"/>
    </row>
    <row r="659" spans="4:24" ht="15.75" customHeight="1">
      <c r="D659" s="8"/>
      <c r="E659" s="8"/>
      <c r="H659" s="5"/>
      <c r="I659" s="5"/>
      <c r="X659" s="6"/>
    </row>
    <row r="660" spans="4:24" ht="15.75" customHeight="1">
      <c r="D660" s="8"/>
      <c r="E660" s="8"/>
      <c r="H660" s="5"/>
      <c r="I660" s="5"/>
      <c r="X660" s="6"/>
    </row>
    <row r="661" spans="4:24" ht="15.75" customHeight="1">
      <c r="D661" s="8"/>
      <c r="E661" s="8"/>
      <c r="H661" s="5"/>
      <c r="I661" s="5"/>
      <c r="X661" s="6"/>
    </row>
    <row r="662" spans="4:24" ht="15.75" customHeight="1">
      <c r="D662" s="8"/>
      <c r="E662" s="8"/>
      <c r="H662" s="5"/>
      <c r="I662" s="5"/>
      <c r="X662" s="6"/>
    </row>
    <row r="663" spans="4:24" ht="15.75" customHeight="1">
      <c r="D663" s="8"/>
      <c r="E663" s="8"/>
      <c r="H663" s="5"/>
      <c r="I663" s="5"/>
      <c r="X663" s="6"/>
    </row>
    <row r="664" spans="4:24" ht="15.75" customHeight="1">
      <c r="D664" s="8"/>
      <c r="E664" s="8"/>
      <c r="H664" s="5"/>
      <c r="I664" s="5"/>
      <c r="X664" s="6"/>
    </row>
    <row r="665" spans="4:24" ht="15.75" customHeight="1">
      <c r="D665" s="8"/>
      <c r="E665" s="8"/>
      <c r="H665" s="5"/>
      <c r="I665" s="5"/>
      <c r="X665" s="6"/>
    </row>
    <row r="666" spans="4:24" ht="15.75" customHeight="1">
      <c r="D666" s="8"/>
      <c r="E666" s="8"/>
      <c r="H666" s="5"/>
      <c r="I666" s="5"/>
      <c r="X666" s="6"/>
    </row>
    <row r="667" spans="4:24" ht="15.75" customHeight="1">
      <c r="D667" s="8"/>
      <c r="E667" s="8"/>
      <c r="H667" s="5"/>
      <c r="I667" s="5"/>
      <c r="X667" s="6"/>
    </row>
    <row r="668" spans="4:24" ht="15.75" customHeight="1">
      <c r="D668" s="8"/>
      <c r="E668" s="8"/>
      <c r="H668" s="5"/>
      <c r="I668" s="5"/>
      <c r="X668" s="6"/>
    </row>
    <row r="669" spans="4:24" ht="15.75" customHeight="1">
      <c r="D669" s="8"/>
      <c r="E669" s="8"/>
      <c r="H669" s="5"/>
      <c r="I669" s="5"/>
      <c r="X669" s="6"/>
    </row>
    <row r="670" spans="4:24" ht="15.75" customHeight="1">
      <c r="D670" s="8"/>
      <c r="E670" s="8"/>
      <c r="H670" s="5"/>
      <c r="I670" s="5"/>
      <c r="X670" s="6"/>
    </row>
    <row r="671" spans="4:24" ht="15.75" customHeight="1">
      <c r="D671" s="8"/>
      <c r="E671" s="8"/>
      <c r="H671" s="5"/>
      <c r="I671" s="5"/>
      <c r="X671" s="6"/>
    </row>
    <row r="672" spans="4:24" ht="15.75" customHeight="1">
      <c r="D672" s="8"/>
      <c r="E672" s="8"/>
      <c r="H672" s="5"/>
      <c r="I672" s="5"/>
      <c r="X672" s="6"/>
    </row>
    <row r="673" spans="4:24" ht="15.75" customHeight="1">
      <c r="D673" s="8"/>
      <c r="E673" s="8"/>
      <c r="H673" s="5"/>
      <c r="I673" s="5"/>
      <c r="X673" s="6"/>
    </row>
    <row r="674" spans="4:24" ht="15.75" customHeight="1">
      <c r="D674" s="8"/>
      <c r="E674" s="8"/>
      <c r="H674" s="5"/>
      <c r="I674" s="5"/>
      <c r="X674" s="6"/>
    </row>
    <row r="675" spans="4:24" ht="15.75" customHeight="1">
      <c r="D675" s="8"/>
      <c r="E675" s="8"/>
      <c r="H675" s="5"/>
      <c r="I675" s="5"/>
      <c r="X675" s="6"/>
    </row>
    <row r="676" spans="4:24" ht="15.75" customHeight="1">
      <c r="D676" s="8"/>
      <c r="E676" s="8"/>
      <c r="H676" s="5"/>
      <c r="I676" s="5"/>
      <c r="X676" s="6"/>
    </row>
    <row r="677" spans="4:24" ht="15.75" customHeight="1">
      <c r="D677" s="8"/>
      <c r="E677" s="8"/>
      <c r="H677" s="5"/>
      <c r="I677" s="5"/>
      <c r="X677" s="6"/>
    </row>
    <row r="678" spans="4:24" ht="15.75" customHeight="1">
      <c r="D678" s="8"/>
      <c r="E678" s="8"/>
      <c r="H678" s="5"/>
      <c r="I678" s="5"/>
      <c r="X678" s="6"/>
    </row>
    <row r="679" spans="4:24" ht="15.75" customHeight="1">
      <c r="D679" s="8"/>
      <c r="E679" s="8"/>
      <c r="H679" s="5"/>
      <c r="I679" s="5"/>
      <c r="X679" s="6"/>
    </row>
    <row r="680" spans="4:24" ht="15.75" customHeight="1">
      <c r="D680" s="8"/>
      <c r="E680" s="8"/>
      <c r="H680" s="5"/>
      <c r="I680" s="5"/>
      <c r="X680" s="6"/>
    </row>
    <row r="681" spans="4:24" ht="15.75" customHeight="1">
      <c r="D681" s="8"/>
      <c r="E681" s="8"/>
      <c r="H681" s="5"/>
      <c r="I681" s="5"/>
      <c r="X681" s="6"/>
    </row>
    <row r="682" spans="4:24" ht="15.75" customHeight="1">
      <c r="D682" s="8"/>
      <c r="E682" s="8"/>
      <c r="H682" s="5"/>
      <c r="I682" s="5"/>
      <c r="X682" s="6"/>
    </row>
    <row r="683" spans="4:24" ht="15.75" customHeight="1">
      <c r="D683" s="8"/>
      <c r="E683" s="8"/>
      <c r="H683" s="5"/>
      <c r="I683" s="5"/>
      <c r="X683" s="6"/>
    </row>
    <row r="684" spans="4:24" ht="15.75" customHeight="1">
      <c r="D684" s="8"/>
      <c r="E684" s="8"/>
      <c r="H684" s="5"/>
      <c r="I684" s="5"/>
      <c r="X684" s="6"/>
    </row>
    <row r="685" spans="4:24" ht="15.75" customHeight="1">
      <c r="D685" s="8"/>
      <c r="E685" s="8"/>
      <c r="H685" s="5"/>
      <c r="I685" s="5"/>
      <c r="X685" s="6"/>
    </row>
    <row r="686" spans="4:24" ht="15.75" customHeight="1">
      <c r="D686" s="8"/>
      <c r="E686" s="8"/>
      <c r="H686" s="5"/>
      <c r="I686" s="5"/>
      <c r="X686" s="6"/>
    </row>
    <row r="687" spans="4:24" ht="15.75" customHeight="1">
      <c r="D687" s="8"/>
      <c r="E687" s="8"/>
      <c r="H687" s="5"/>
      <c r="I687" s="5"/>
      <c r="X687" s="6"/>
    </row>
    <row r="688" spans="4:24" ht="15.75" customHeight="1">
      <c r="D688" s="8"/>
      <c r="E688" s="8"/>
      <c r="H688" s="5"/>
      <c r="I688" s="5"/>
      <c r="X688" s="6"/>
    </row>
    <row r="689" spans="4:24" ht="15.75" customHeight="1">
      <c r="D689" s="8"/>
      <c r="E689" s="8"/>
      <c r="H689" s="5"/>
      <c r="I689" s="5"/>
      <c r="X689" s="6"/>
    </row>
    <row r="690" spans="4:24" ht="15.75" customHeight="1">
      <c r="D690" s="8"/>
      <c r="E690" s="8"/>
      <c r="H690" s="5"/>
      <c r="I690" s="5"/>
      <c r="X690" s="6"/>
    </row>
    <row r="691" spans="4:24" ht="15.75" customHeight="1">
      <c r="D691" s="8"/>
      <c r="E691" s="8"/>
      <c r="H691" s="5"/>
      <c r="I691" s="5"/>
      <c r="X691" s="6"/>
    </row>
    <row r="692" spans="4:24" ht="15.75" customHeight="1">
      <c r="D692" s="8"/>
      <c r="E692" s="8"/>
      <c r="H692" s="5"/>
      <c r="I692" s="5"/>
      <c r="X692" s="6"/>
    </row>
    <row r="693" spans="4:24" ht="15.75" customHeight="1">
      <c r="D693" s="8"/>
      <c r="E693" s="8"/>
      <c r="H693" s="5"/>
      <c r="I693" s="5"/>
      <c r="X693" s="6"/>
    </row>
    <row r="694" spans="4:24" ht="15.75" customHeight="1">
      <c r="D694" s="8"/>
      <c r="E694" s="8"/>
      <c r="H694" s="5"/>
      <c r="I694" s="5"/>
      <c r="X694" s="6"/>
    </row>
    <row r="695" spans="4:24" ht="15.75" customHeight="1">
      <c r="D695" s="8"/>
      <c r="E695" s="8"/>
      <c r="H695" s="5"/>
      <c r="I695" s="5"/>
      <c r="X695" s="6"/>
    </row>
    <row r="696" spans="4:24" ht="15.75" customHeight="1">
      <c r="D696" s="8"/>
      <c r="E696" s="8"/>
      <c r="H696" s="5"/>
      <c r="I696" s="5"/>
      <c r="X696" s="6"/>
    </row>
    <row r="697" spans="4:24" ht="15.75" customHeight="1">
      <c r="D697" s="8"/>
      <c r="E697" s="8"/>
      <c r="H697" s="5"/>
      <c r="I697" s="5"/>
      <c r="X697" s="6"/>
    </row>
    <row r="698" spans="4:24" ht="15.75" customHeight="1">
      <c r="D698" s="8"/>
      <c r="E698" s="8"/>
      <c r="H698" s="5"/>
      <c r="I698" s="5"/>
      <c r="X698" s="6"/>
    </row>
    <row r="699" spans="4:24" ht="15.75" customHeight="1">
      <c r="D699" s="8"/>
      <c r="E699" s="8"/>
      <c r="H699" s="5"/>
      <c r="I699" s="5"/>
      <c r="X699" s="6"/>
    </row>
    <row r="700" spans="4:24" ht="15.75" customHeight="1">
      <c r="D700" s="8"/>
      <c r="E700" s="8"/>
      <c r="H700" s="5"/>
      <c r="I700" s="5"/>
      <c r="X700" s="6"/>
    </row>
    <row r="701" spans="4:24" ht="15.75" customHeight="1">
      <c r="D701" s="8"/>
      <c r="E701" s="8"/>
      <c r="H701" s="5"/>
      <c r="I701" s="5"/>
      <c r="X701" s="6"/>
    </row>
    <row r="702" spans="4:24" ht="15.75" customHeight="1">
      <c r="D702" s="8"/>
      <c r="E702" s="8"/>
      <c r="H702" s="5"/>
      <c r="I702" s="5"/>
      <c r="X702" s="6"/>
    </row>
    <row r="703" spans="4:24" ht="15.75" customHeight="1">
      <c r="D703" s="8"/>
      <c r="E703" s="8"/>
      <c r="H703" s="5"/>
      <c r="I703" s="5"/>
      <c r="X703" s="6"/>
    </row>
    <row r="704" spans="4:24" ht="15.75" customHeight="1">
      <c r="D704" s="8"/>
      <c r="E704" s="8"/>
      <c r="H704" s="5"/>
      <c r="I704" s="5"/>
      <c r="X704" s="6"/>
    </row>
    <row r="705" spans="4:24" ht="15.75" customHeight="1">
      <c r="D705" s="8"/>
      <c r="E705" s="8"/>
      <c r="H705" s="5"/>
      <c r="I705" s="5"/>
      <c r="X705" s="6"/>
    </row>
    <row r="706" spans="4:24" ht="15.75" customHeight="1">
      <c r="D706" s="8"/>
      <c r="E706" s="8"/>
      <c r="H706" s="5"/>
      <c r="I706" s="5"/>
      <c r="X706" s="6"/>
    </row>
    <row r="707" spans="4:24" ht="15.75" customHeight="1">
      <c r="D707" s="8"/>
      <c r="E707" s="8"/>
      <c r="H707" s="5"/>
      <c r="I707" s="5"/>
      <c r="X707" s="6"/>
    </row>
    <row r="708" spans="4:24" ht="15.75" customHeight="1">
      <c r="D708" s="8"/>
      <c r="E708" s="8"/>
      <c r="H708" s="5"/>
      <c r="I708" s="5"/>
      <c r="X708" s="6"/>
    </row>
    <row r="709" spans="4:24" ht="15.75" customHeight="1">
      <c r="D709" s="8"/>
      <c r="E709" s="8"/>
      <c r="H709" s="5"/>
      <c r="I709" s="5"/>
      <c r="X709" s="6"/>
    </row>
    <row r="710" spans="4:24" ht="15.75" customHeight="1">
      <c r="D710" s="8"/>
      <c r="E710" s="8"/>
      <c r="H710" s="5"/>
      <c r="I710" s="5"/>
      <c r="X710" s="6"/>
    </row>
    <row r="711" spans="4:24" ht="15.75" customHeight="1">
      <c r="D711" s="8"/>
      <c r="E711" s="8"/>
      <c r="H711" s="5"/>
      <c r="I711" s="5"/>
      <c r="X711" s="6"/>
    </row>
    <row r="712" spans="4:24" ht="15.75" customHeight="1">
      <c r="D712" s="8"/>
      <c r="E712" s="8"/>
      <c r="H712" s="5"/>
      <c r="I712" s="5"/>
      <c r="X712" s="6"/>
    </row>
    <row r="713" spans="4:24" ht="15.75" customHeight="1">
      <c r="D713" s="8"/>
      <c r="E713" s="8"/>
      <c r="H713" s="5"/>
      <c r="I713" s="5"/>
      <c r="X713" s="6"/>
    </row>
    <row r="714" spans="4:24" ht="15.75" customHeight="1">
      <c r="D714" s="8"/>
      <c r="E714" s="8"/>
      <c r="H714" s="5"/>
      <c r="I714" s="5"/>
      <c r="X714" s="6"/>
    </row>
    <row r="715" spans="4:24" ht="15.75" customHeight="1">
      <c r="D715" s="8"/>
      <c r="E715" s="8"/>
      <c r="H715" s="5"/>
      <c r="I715" s="5"/>
      <c r="X715" s="6"/>
    </row>
    <row r="716" spans="4:24" ht="15.75" customHeight="1">
      <c r="D716" s="8"/>
      <c r="E716" s="8"/>
      <c r="H716" s="5"/>
      <c r="I716" s="5"/>
      <c r="X716" s="6"/>
    </row>
    <row r="717" spans="4:24" ht="15.75" customHeight="1">
      <c r="D717" s="8"/>
      <c r="E717" s="8"/>
      <c r="H717" s="5"/>
      <c r="I717" s="5"/>
      <c r="X717" s="6"/>
    </row>
    <row r="718" spans="4:24" ht="15.75" customHeight="1">
      <c r="D718" s="8"/>
      <c r="E718" s="8"/>
      <c r="H718" s="5"/>
      <c r="I718" s="5"/>
      <c r="X718" s="6"/>
    </row>
    <row r="719" spans="4:24" ht="15.75" customHeight="1">
      <c r="D719" s="8"/>
      <c r="E719" s="8"/>
      <c r="H719" s="5"/>
      <c r="I719" s="5"/>
      <c r="X719" s="6"/>
    </row>
    <row r="720" spans="4:24" ht="15.75" customHeight="1">
      <c r="D720" s="8"/>
      <c r="E720" s="8"/>
      <c r="H720" s="5"/>
      <c r="I720" s="5"/>
      <c r="X720" s="6"/>
    </row>
    <row r="721" spans="4:24" ht="15.75" customHeight="1">
      <c r="D721" s="8"/>
      <c r="E721" s="8"/>
      <c r="H721" s="5"/>
      <c r="I721" s="5"/>
      <c r="X721" s="6"/>
    </row>
    <row r="722" spans="4:24" ht="15.75" customHeight="1">
      <c r="D722" s="8"/>
      <c r="E722" s="8"/>
      <c r="H722" s="5"/>
      <c r="I722" s="5"/>
      <c r="X722" s="6"/>
    </row>
    <row r="723" spans="4:24" ht="15.75" customHeight="1">
      <c r="D723" s="8"/>
      <c r="E723" s="8"/>
      <c r="H723" s="5"/>
      <c r="I723" s="5"/>
      <c r="X723" s="6"/>
    </row>
    <row r="724" spans="4:24" ht="15.75" customHeight="1">
      <c r="D724" s="8"/>
      <c r="E724" s="8"/>
      <c r="H724" s="5"/>
      <c r="I724" s="5"/>
      <c r="X724" s="6"/>
    </row>
    <row r="725" spans="4:24" ht="15.75" customHeight="1">
      <c r="D725" s="8"/>
      <c r="E725" s="8"/>
      <c r="H725" s="5"/>
      <c r="I725" s="5"/>
      <c r="X725" s="6"/>
    </row>
    <row r="726" spans="4:24" ht="15.75" customHeight="1">
      <c r="D726" s="8"/>
      <c r="E726" s="8"/>
      <c r="H726" s="5"/>
      <c r="I726" s="5"/>
      <c r="X726" s="6"/>
    </row>
    <row r="727" spans="4:24" ht="15.75" customHeight="1">
      <c r="D727" s="8"/>
      <c r="E727" s="8"/>
      <c r="H727" s="5"/>
      <c r="I727" s="5"/>
      <c r="X727" s="6"/>
    </row>
    <row r="728" spans="4:24" ht="15.75" customHeight="1">
      <c r="D728" s="8"/>
      <c r="E728" s="8"/>
      <c r="H728" s="5"/>
      <c r="I728" s="5"/>
      <c r="X728" s="6"/>
    </row>
    <row r="729" spans="4:24" ht="15.75" customHeight="1">
      <c r="D729" s="8"/>
      <c r="E729" s="8"/>
      <c r="H729" s="5"/>
      <c r="I729" s="5"/>
      <c r="X729" s="6"/>
    </row>
    <row r="730" spans="4:24" ht="15.75" customHeight="1">
      <c r="D730" s="8"/>
      <c r="E730" s="8"/>
      <c r="H730" s="5"/>
      <c r="I730" s="5"/>
      <c r="X730" s="6"/>
    </row>
    <row r="731" spans="4:24" ht="15.75" customHeight="1">
      <c r="D731" s="8"/>
      <c r="E731" s="8"/>
      <c r="H731" s="5"/>
      <c r="I731" s="5"/>
      <c r="X731" s="6"/>
    </row>
    <row r="732" spans="4:24" ht="15.75" customHeight="1">
      <c r="D732" s="8"/>
      <c r="E732" s="8"/>
      <c r="H732" s="5"/>
      <c r="I732" s="5"/>
      <c r="X732" s="6"/>
    </row>
    <row r="733" spans="4:24" ht="15.75" customHeight="1">
      <c r="D733" s="8"/>
      <c r="E733" s="8"/>
      <c r="H733" s="5"/>
      <c r="I733" s="5"/>
      <c r="X733" s="6"/>
    </row>
    <row r="734" spans="4:24" ht="15.75" customHeight="1">
      <c r="D734" s="8"/>
      <c r="E734" s="8"/>
      <c r="H734" s="5"/>
      <c r="I734" s="5"/>
      <c r="X734" s="6"/>
    </row>
    <row r="735" spans="4:24" ht="15.75" customHeight="1">
      <c r="D735" s="8"/>
      <c r="E735" s="8"/>
      <c r="H735" s="5"/>
      <c r="I735" s="5"/>
      <c r="X735" s="6"/>
    </row>
    <row r="736" spans="4:24" ht="15.75" customHeight="1">
      <c r="D736" s="8"/>
      <c r="E736" s="8"/>
      <c r="H736" s="5"/>
      <c r="I736" s="5"/>
      <c r="X736" s="6"/>
    </row>
    <row r="737" spans="4:24" ht="15.75" customHeight="1">
      <c r="D737" s="8"/>
      <c r="E737" s="8"/>
      <c r="H737" s="5"/>
      <c r="I737" s="5"/>
      <c r="X737" s="6"/>
    </row>
    <row r="738" spans="4:24" ht="15.75" customHeight="1">
      <c r="D738" s="8"/>
      <c r="E738" s="8"/>
      <c r="H738" s="5"/>
      <c r="I738" s="5"/>
      <c r="X738" s="6"/>
    </row>
    <row r="739" spans="4:24" ht="15.75" customHeight="1">
      <c r="D739" s="8"/>
      <c r="E739" s="8"/>
      <c r="H739" s="5"/>
      <c r="I739" s="5"/>
      <c r="X739" s="6"/>
    </row>
    <row r="740" spans="4:24" ht="15.75" customHeight="1">
      <c r="D740" s="8"/>
      <c r="E740" s="8"/>
      <c r="H740" s="5"/>
      <c r="I740" s="5"/>
      <c r="X740" s="6"/>
    </row>
    <row r="741" spans="4:24" ht="15.75" customHeight="1">
      <c r="D741" s="8"/>
      <c r="E741" s="8"/>
      <c r="H741" s="5"/>
      <c r="I741" s="5"/>
      <c r="X741" s="6"/>
    </row>
    <row r="742" spans="4:24" ht="15.75" customHeight="1">
      <c r="D742" s="8"/>
      <c r="E742" s="8"/>
      <c r="H742" s="5"/>
      <c r="I742" s="5"/>
      <c r="X742" s="6"/>
    </row>
    <row r="743" spans="4:24" ht="15.75" customHeight="1">
      <c r="D743" s="8"/>
      <c r="E743" s="8"/>
      <c r="H743" s="5"/>
      <c r="I743" s="5"/>
      <c r="X743" s="6"/>
    </row>
    <row r="744" spans="4:24" ht="15.75" customHeight="1">
      <c r="D744" s="8"/>
      <c r="E744" s="8"/>
      <c r="H744" s="5"/>
      <c r="I744" s="5"/>
      <c r="X744" s="6"/>
    </row>
    <row r="745" spans="4:24" ht="15.75" customHeight="1">
      <c r="D745" s="8"/>
      <c r="E745" s="8"/>
      <c r="H745" s="5"/>
      <c r="I745" s="5"/>
      <c r="X745" s="6"/>
    </row>
    <row r="746" spans="4:24" ht="15.75" customHeight="1">
      <c r="D746" s="8"/>
      <c r="E746" s="8"/>
      <c r="H746" s="5"/>
      <c r="I746" s="5"/>
      <c r="X746" s="6"/>
    </row>
    <row r="747" spans="4:24" ht="15.75" customHeight="1">
      <c r="D747" s="8"/>
      <c r="E747" s="8"/>
      <c r="H747" s="5"/>
      <c r="I747" s="5"/>
      <c r="X747" s="6"/>
    </row>
    <row r="748" spans="4:24" ht="15.75" customHeight="1">
      <c r="D748" s="8"/>
      <c r="E748" s="8"/>
      <c r="H748" s="5"/>
      <c r="I748" s="5"/>
      <c r="X748" s="6"/>
    </row>
    <row r="749" spans="4:24" ht="15.75" customHeight="1">
      <c r="D749" s="8"/>
      <c r="E749" s="8"/>
      <c r="H749" s="5"/>
      <c r="I749" s="5"/>
      <c r="X749" s="6"/>
    </row>
    <row r="750" spans="4:24" ht="15.75" customHeight="1">
      <c r="D750" s="8"/>
      <c r="E750" s="8"/>
      <c r="H750" s="5"/>
      <c r="I750" s="5"/>
      <c r="X750" s="6"/>
    </row>
    <row r="751" spans="4:24" ht="15.75" customHeight="1">
      <c r="D751" s="8"/>
      <c r="E751" s="8"/>
      <c r="H751" s="5"/>
      <c r="I751" s="5"/>
      <c r="X751" s="6"/>
    </row>
    <row r="752" spans="4:24" ht="15.75" customHeight="1">
      <c r="D752" s="8"/>
      <c r="E752" s="8"/>
      <c r="H752" s="5"/>
      <c r="I752" s="5"/>
      <c r="X752" s="6"/>
    </row>
    <row r="753" spans="4:24" ht="15.75" customHeight="1">
      <c r="D753" s="8"/>
      <c r="E753" s="8"/>
      <c r="H753" s="5"/>
      <c r="I753" s="5"/>
      <c r="X753" s="6"/>
    </row>
    <row r="754" spans="4:24" ht="15.75" customHeight="1">
      <c r="D754" s="8"/>
      <c r="E754" s="8"/>
      <c r="H754" s="5"/>
      <c r="I754" s="5"/>
      <c r="X754" s="6"/>
    </row>
    <row r="755" spans="4:24" ht="15.75" customHeight="1">
      <c r="D755" s="8"/>
      <c r="E755" s="8"/>
      <c r="H755" s="5"/>
      <c r="I755" s="5"/>
      <c r="X755" s="6"/>
    </row>
    <row r="756" spans="4:24" ht="15.75" customHeight="1">
      <c r="D756" s="8"/>
      <c r="E756" s="8"/>
      <c r="H756" s="5"/>
      <c r="I756" s="5"/>
      <c r="X756" s="6"/>
    </row>
    <row r="757" spans="4:24" ht="15.75" customHeight="1">
      <c r="D757" s="8"/>
      <c r="E757" s="8"/>
      <c r="H757" s="5"/>
      <c r="I757" s="5"/>
      <c r="X757" s="6"/>
    </row>
    <row r="758" spans="4:24" ht="15.75" customHeight="1">
      <c r="D758" s="8"/>
      <c r="E758" s="8"/>
      <c r="H758" s="5"/>
      <c r="I758" s="5"/>
      <c r="X758" s="6"/>
    </row>
    <row r="759" spans="4:24" ht="15.75" customHeight="1">
      <c r="D759" s="8"/>
      <c r="E759" s="8"/>
      <c r="H759" s="5"/>
      <c r="I759" s="5"/>
      <c r="X759" s="6"/>
    </row>
    <row r="760" spans="4:24" ht="15.75" customHeight="1">
      <c r="D760" s="8"/>
      <c r="E760" s="8"/>
      <c r="H760" s="5"/>
      <c r="I760" s="5"/>
      <c r="X760" s="6"/>
    </row>
    <row r="761" spans="4:24" ht="15.75" customHeight="1">
      <c r="D761" s="8"/>
      <c r="E761" s="8"/>
      <c r="H761" s="5"/>
      <c r="I761" s="5"/>
      <c r="X761" s="6"/>
    </row>
    <row r="762" spans="4:24" ht="15.75" customHeight="1">
      <c r="D762" s="8"/>
      <c r="E762" s="8"/>
      <c r="H762" s="5"/>
      <c r="I762" s="5"/>
      <c r="X762" s="6"/>
    </row>
    <row r="763" spans="4:24" ht="15.75" customHeight="1">
      <c r="D763" s="8"/>
      <c r="E763" s="8"/>
      <c r="H763" s="5"/>
      <c r="I763" s="5"/>
      <c r="X763" s="6"/>
    </row>
    <row r="764" spans="4:24" ht="15.75" customHeight="1">
      <c r="D764" s="8"/>
      <c r="E764" s="8"/>
      <c r="H764" s="5"/>
      <c r="I764" s="5"/>
      <c r="X764" s="6"/>
    </row>
    <row r="765" spans="4:24" ht="15.75" customHeight="1">
      <c r="D765" s="8"/>
      <c r="E765" s="8"/>
      <c r="H765" s="5"/>
      <c r="I765" s="5"/>
      <c r="X765" s="6"/>
    </row>
    <row r="766" spans="4:24" ht="15.75" customHeight="1">
      <c r="D766" s="8"/>
      <c r="E766" s="8"/>
      <c r="H766" s="5"/>
      <c r="I766" s="5"/>
      <c r="X766" s="6"/>
    </row>
    <row r="767" spans="4:24" ht="15.75" customHeight="1">
      <c r="D767" s="8"/>
      <c r="E767" s="8"/>
      <c r="H767" s="5"/>
      <c r="I767" s="5"/>
      <c r="X767" s="6"/>
    </row>
    <row r="768" spans="4:24" ht="15.75" customHeight="1">
      <c r="D768" s="8"/>
      <c r="E768" s="8"/>
      <c r="H768" s="5"/>
      <c r="I768" s="5"/>
      <c r="X768" s="6"/>
    </row>
    <row r="769" spans="4:24" ht="15.75" customHeight="1">
      <c r="D769" s="8"/>
      <c r="E769" s="8"/>
      <c r="H769" s="5"/>
      <c r="I769" s="5"/>
      <c r="X769" s="6"/>
    </row>
    <row r="770" spans="4:24" ht="15.75" customHeight="1">
      <c r="D770" s="8"/>
      <c r="E770" s="8"/>
      <c r="H770" s="5"/>
      <c r="I770" s="5"/>
      <c r="X770" s="6"/>
    </row>
    <row r="771" spans="4:24" ht="15.75" customHeight="1">
      <c r="D771" s="8"/>
      <c r="E771" s="8"/>
      <c r="H771" s="5"/>
      <c r="I771" s="5"/>
      <c r="X771" s="6"/>
    </row>
    <row r="772" spans="4:24" ht="15.75" customHeight="1">
      <c r="D772" s="8"/>
      <c r="E772" s="8"/>
      <c r="H772" s="5"/>
      <c r="I772" s="5"/>
      <c r="X772" s="6"/>
    </row>
    <row r="773" spans="4:24" ht="15.75" customHeight="1">
      <c r="D773" s="8"/>
      <c r="E773" s="8"/>
      <c r="H773" s="5"/>
      <c r="I773" s="5"/>
      <c r="X773" s="6"/>
    </row>
    <row r="774" spans="4:24" ht="15.75" customHeight="1">
      <c r="D774" s="8"/>
      <c r="E774" s="8"/>
      <c r="H774" s="5"/>
      <c r="I774" s="5"/>
      <c r="X774" s="6"/>
    </row>
    <row r="775" spans="4:24" ht="15.75" customHeight="1">
      <c r="D775" s="8"/>
      <c r="E775" s="8"/>
      <c r="H775" s="5"/>
      <c r="I775" s="5"/>
      <c r="X775" s="6"/>
    </row>
    <row r="776" spans="4:24" ht="15.75" customHeight="1">
      <c r="D776" s="8"/>
      <c r="E776" s="8"/>
      <c r="H776" s="5"/>
      <c r="I776" s="5"/>
      <c r="X776" s="6"/>
    </row>
    <row r="777" spans="4:24" ht="15.75" customHeight="1">
      <c r="D777" s="8"/>
      <c r="E777" s="8"/>
      <c r="H777" s="5"/>
      <c r="I777" s="5"/>
      <c r="X777" s="6"/>
    </row>
    <row r="778" spans="4:24" ht="15.75" customHeight="1">
      <c r="D778" s="8"/>
      <c r="E778" s="8"/>
      <c r="H778" s="5"/>
      <c r="I778" s="5"/>
      <c r="X778" s="6"/>
    </row>
    <row r="779" spans="4:24" ht="15.75" customHeight="1">
      <c r="D779" s="8"/>
      <c r="E779" s="8"/>
      <c r="H779" s="5"/>
      <c r="I779" s="5"/>
      <c r="X779" s="6"/>
    </row>
    <row r="780" spans="4:24" ht="15.75" customHeight="1">
      <c r="D780" s="8"/>
      <c r="E780" s="8"/>
      <c r="H780" s="5"/>
      <c r="I780" s="5"/>
      <c r="X780" s="6"/>
    </row>
    <row r="781" spans="4:24" ht="15.75" customHeight="1">
      <c r="D781" s="8"/>
      <c r="E781" s="8"/>
      <c r="H781" s="5"/>
      <c r="I781" s="5"/>
      <c r="X781" s="6"/>
    </row>
    <row r="782" spans="4:24" ht="15.75" customHeight="1">
      <c r="D782" s="8"/>
      <c r="E782" s="8"/>
      <c r="H782" s="5"/>
      <c r="I782" s="5"/>
      <c r="X782" s="6"/>
    </row>
    <row r="783" spans="4:24" ht="15.75" customHeight="1">
      <c r="D783" s="8"/>
      <c r="E783" s="8"/>
      <c r="H783" s="5"/>
      <c r="I783" s="5"/>
      <c r="X783" s="6"/>
    </row>
    <row r="784" spans="4:24" ht="15.75" customHeight="1">
      <c r="D784" s="8"/>
      <c r="E784" s="8"/>
      <c r="H784" s="5"/>
      <c r="I784" s="5"/>
      <c r="X784" s="6"/>
    </row>
    <row r="785" spans="4:24" ht="15.75" customHeight="1">
      <c r="D785" s="8"/>
      <c r="E785" s="8"/>
      <c r="H785" s="5"/>
      <c r="I785" s="5"/>
      <c r="X785" s="6"/>
    </row>
    <row r="786" spans="4:24" ht="15.75" customHeight="1">
      <c r="D786" s="8"/>
      <c r="E786" s="8"/>
      <c r="H786" s="5"/>
      <c r="I786" s="5"/>
      <c r="X786" s="6"/>
    </row>
    <row r="787" spans="4:24" ht="15.75" customHeight="1">
      <c r="D787" s="8"/>
      <c r="E787" s="8"/>
      <c r="H787" s="5"/>
      <c r="I787" s="5"/>
      <c r="X787" s="6"/>
    </row>
    <row r="788" spans="4:24" ht="15.75" customHeight="1">
      <c r="D788" s="8"/>
      <c r="E788" s="8"/>
      <c r="H788" s="5"/>
      <c r="I788" s="5"/>
      <c r="X788" s="6"/>
    </row>
    <row r="789" spans="4:24" ht="15.75" customHeight="1">
      <c r="D789" s="8"/>
      <c r="E789" s="8"/>
      <c r="H789" s="5"/>
      <c r="I789" s="5"/>
      <c r="X789" s="6"/>
    </row>
    <row r="790" spans="4:24" ht="15.75" customHeight="1">
      <c r="D790" s="8"/>
      <c r="E790" s="8"/>
      <c r="H790" s="5"/>
      <c r="I790" s="5"/>
      <c r="X790" s="6"/>
    </row>
    <row r="791" spans="4:24" ht="15.75" customHeight="1">
      <c r="D791" s="8"/>
      <c r="E791" s="8"/>
      <c r="H791" s="5"/>
      <c r="I791" s="5"/>
      <c r="X791" s="6"/>
    </row>
    <row r="792" spans="4:24" ht="15.75" customHeight="1">
      <c r="D792" s="8"/>
      <c r="E792" s="8"/>
      <c r="H792" s="5"/>
      <c r="I792" s="5"/>
      <c r="X792" s="6"/>
    </row>
    <row r="793" spans="4:24" ht="15.75" customHeight="1">
      <c r="D793" s="8"/>
      <c r="E793" s="8"/>
      <c r="H793" s="5"/>
      <c r="I793" s="5"/>
      <c r="X793" s="6"/>
    </row>
    <row r="794" spans="4:24" ht="15.75" customHeight="1">
      <c r="D794" s="8"/>
      <c r="E794" s="8"/>
      <c r="H794" s="5"/>
      <c r="I794" s="5"/>
      <c r="X794" s="6"/>
    </row>
    <row r="795" spans="4:24" ht="15.75" customHeight="1">
      <c r="D795" s="8"/>
      <c r="E795" s="8"/>
      <c r="H795" s="5"/>
      <c r="I795" s="5"/>
      <c r="X795" s="6"/>
    </row>
    <row r="796" spans="4:24" ht="15.75" customHeight="1">
      <c r="D796" s="8"/>
      <c r="E796" s="8"/>
      <c r="H796" s="5"/>
      <c r="I796" s="5"/>
      <c r="X796" s="6"/>
    </row>
    <row r="797" spans="4:24" ht="15.75" customHeight="1">
      <c r="D797" s="8"/>
      <c r="E797" s="8"/>
      <c r="H797" s="5"/>
      <c r="I797" s="5"/>
      <c r="X797" s="6"/>
    </row>
    <row r="798" spans="4:24" ht="15.75" customHeight="1">
      <c r="D798" s="8"/>
      <c r="E798" s="8"/>
      <c r="H798" s="5"/>
      <c r="I798" s="5"/>
      <c r="X798" s="6"/>
    </row>
    <row r="799" spans="4:24" ht="15.75" customHeight="1">
      <c r="D799" s="8"/>
      <c r="E799" s="8"/>
      <c r="H799" s="5"/>
      <c r="I799" s="5"/>
      <c r="X799" s="6"/>
    </row>
    <row r="800" spans="4:24" ht="15.75" customHeight="1">
      <c r="D800" s="8"/>
      <c r="E800" s="8"/>
      <c r="H800" s="5"/>
      <c r="I800" s="5"/>
      <c r="X800" s="6"/>
    </row>
    <row r="801" spans="4:24" ht="15.75" customHeight="1">
      <c r="D801" s="8"/>
      <c r="E801" s="8"/>
      <c r="H801" s="5"/>
      <c r="I801" s="5"/>
      <c r="X801" s="6"/>
    </row>
    <row r="802" spans="4:24" ht="15.75" customHeight="1">
      <c r="D802" s="8"/>
      <c r="E802" s="8"/>
      <c r="H802" s="5"/>
      <c r="I802" s="5"/>
      <c r="X802" s="6"/>
    </row>
    <row r="803" spans="4:24" ht="15.75" customHeight="1">
      <c r="D803" s="8"/>
      <c r="E803" s="8"/>
      <c r="H803" s="5"/>
      <c r="I803" s="5"/>
      <c r="X803" s="6"/>
    </row>
    <row r="804" spans="4:24" ht="15.75" customHeight="1">
      <c r="D804" s="8"/>
      <c r="E804" s="8"/>
      <c r="H804" s="5"/>
      <c r="I804" s="5"/>
      <c r="X804" s="6"/>
    </row>
    <row r="805" spans="4:24" ht="15.75" customHeight="1">
      <c r="D805" s="8"/>
      <c r="E805" s="8"/>
      <c r="H805" s="5"/>
      <c r="I805" s="5"/>
      <c r="X805" s="6"/>
    </row>
    <row r="806" spans="4:24" ht="15.75" customHeight="1">
      <c r="D806" s="8"/>
      <c r="E806" s="8"/>
      <c r="H806" s="5"/>
      <c r="I806" s="5"/>
      <c r="X806" s="6"/>
    </row>
    <row r="807" spans="4:24" ht="15.75" customHeight="1">
      <c r="D807" s="8"/>
      <c r="E807" s="8"/>
      <c r="H807" s="5"/>
      <c r="I807" s="5"/>
      <c r="X807" s="6"/>
    </row>
    <row r="808" spans="4:24" ht="15.75" customHeight="1">
      <c r="D808" s="8"/>
      <c r="E808" s="8"/>
      <c r="H808" s="5"/>
      <c r="I808" s="5"/>
      <c r="X808" s="6"/>
    </row>
    <row r="809" spans="4:24" ht="15.75" customHeight="1">
      <c r="D809" s="8"/>
      <c r="E809" s="8"/>
      <c r="H809" s="5"/>
      <c r="I809" s="5"/>
      <c r="X809" s="6"/>
    </row>
    <row r="810" spans="4:24" ht="15.75" customHeight="1">
      <c r="D810" s="8"/>
      <c r="E810" s="8"/>
      <c r="H810" s="5"/>
      <c r="I810" s="5"/>
      <c r="X810" s="6"/>
    </row>
    <row r="811" spans="4:24" ht="15.75" customHeight="1">
      <c r="D811" s="8"/>
      <c r="E811" s="8"/>
      <c r="H811" s="5"/>
      <c r="I811" s="5"/>
      <c r="X811" s="6"/>
    </row>
    <row r="812" spans="4:24" ht="15.75" customHeight="1">
      <c r="D812" s="8"/>
      <c r="E812" s="8"/>
      <c r="H812" s="5"/>
      <c r="I812" s="5"/>
      <c r="X812" s="6"/>
    </row>
    <row r="813" spans="4:24" ht="15.75" customHeight="1">
      <c r="D813" s="8"/>
      <c r="E813" s="8"/>
      <c r="H813" s="5"/>
      <c r="I813" s="5"/>
      <c r="X813" s="6"/>
    </row>
    <row r="814" spans="4:24" ht="15.75" customHeight="1">
      <c r="D814" s="8"/>
      <c r="E814" s="8"/>
      <c r="H814" s="5"/>
      <c r="I814" s="5"/>
      <c r="X814" s="6"/>
    </row>
    <row r="815" spans="4:24" ht="15.75" customHeight="1">
      <c r="D815" s="8"/>
      <c r="E815" s="8"/>
      <c r="H815" s="5"/>
      <c r="I815" s="5"/>
      <c r="X815" s="6"/>
    </row>
    <row r="816" spans="4:24" ht="15.75" customHeight="1">
      <c r="D816" s="8"/>
      <c r="E816" s="8"/>
      <c r="H816" s="5"/>
      <c r="I816" s="5"/>
      <c r="X816" s="6"/>
    </row>
    <row r="817" spans="4:24" ht="15.75" customHeight="1">
      <c r="D817" s="8"/>
      <c r="E817" s="8"/>
      <c r="H817" s="5"/>
      <c r="I817" s="5"/>
      <c r="X817" s="6"/>
    </row>
    <row r="818" spans="4:24" ht="15.75" customHeight="1">
      <c r="D818" s="8"/>
      <c r="E818" s="8"/>
      <c r="H818" s="5"/>
      <c r="I818" s="5"/>
      <c r="X818" s="6"/>
    </row>
    <row r="819" spans="4:24" ht="15.75" customHeight="1">
      <c r="D819" s="8"/>
      <c r="E819" s="8"/>
      <c r="H819" s="5"/>
      <c r="I819" s="5"/>
      <c r="X819" s="6"/>
    </row>
    <row r="820" spans="4:24" ht="15.75" customHeight="1">
      <c r="D820" s="8"/>
      <c r="E820" s="8"/>
      <c r="H820" s="5"/>
      <c r="I820" s="5"/>
      <c r="X820" s="6"/>
    </row>
    <row r="821" spans="4:24" ht="15.75" customHeight="1">
      <c r="D821" s="8"/>
      <c r="E821" s="8"/>
      <c r="H821" s="5"/>
      <c r="I821" s="5"/>
      <c r="X821" s="6"/>
    </row>
    <row r="822" spans="4:24" ht="15.75" customHeight="1">
      <c r="D822" s="8"/>
      <c r="E822" s="8"/>
      <c r="H822" s="5"/>
      <c r="I822" s="5"/>
      <c r="X822" s="6"/>
    </row>
    <row r="823" spans="4:24" ht="15.75" customHeight="1">
      <c r="D823" s="8"/>
      <c r="E823" s="8"/>
      <c r="H823" s="5"/>
      <c r="I823" s="5"/>
      <c r="X823" s="6"/>
    </row>
    <row r="824" spans="4:24" ht="15.75" customHeight="1">
      <c r="D824" s="8"/>
      <c r="E824" s="8"/>
      <c r="H824" s="5"/>
      <c r="I824" s="5"/>
      <c r="X824" s="6"/>
    </row>
    <row r="825" spans="4:24" ht="15.75" customHeight="1">
      <c r="D825" s="8"/>
      <c r="E825" s="8"/>
      <c r="H825" s="5"/>
      <c r="I825" s="5"/>
      <c r="X825" s="6"/>
    </row>
    <row r="826" spans="4:24" ht="15.75" customHeight="1">
      <c r="D826" s="8"/>
      <c r="E826" s="8"/>
      <c r="H826" s="5"/>
      <c r="I826" s="5"/>
      <c r="X826" s="6"/>
    </row>
    <row r="827" spans="4:24" ht="15.75" customHeight="1">
      <c r="D827" s="8"/>
      <c r="E827" s="8"/>
      <c r="H827" s="5"/>
      <c r="I827" s="5"/>
      <c r="X827" s="6"/>
    </row>
    <row r="828" spans="4:24" ht="15.75" customHeight="1">
      <c r="D828" s="8"/>
      <c r="E828" s="8"/>
      <c r="H828" s="5"/>
      <c r="I828" s="5"/>
      <c r="X828" s="6"/>
    </row>
    <row r="829" spans="4:24" ht="15.75" customHeight="1">
      <c r="D829" s="8"/>
      <c r="E829" s="8"/>
      <c r="H829" s="5"/>
      <c r="I829" s="5"/>
      <c r="X829" s="6"/>
    </row>
    <row r="830" spans="4:24" ht="15.75" customHeight="1">
      <c r="D830" s="8"/>
      <c r="E830" s="8"/>
      <c r="H830" s="5"/>
      <c r="I830" s="5"/>
      <c r="X830" s="6"/>
    </row>
    <row r="831" spans="4:24" ht="15.75" customHeight="1">
      <c r="D831" s="8"/>
      <c r="E831" s="8"/>
      <c r="H831" s="5"/>
      <c r="I831" s="5"/>
      <c r="X831" s="6"/>
    </row>
    <row r="832" spans="4:24" ht="15.75" customHeight="1">
      <c r="D832" s="8"/>
      <c r="E832" s="8"/>
      <c r="H832" s="5"/>
      <c r="I832" s="5"/>
      <c r="X832" s="6"/>
    </row>
    <row r="833" spans="4:24" ht="15.75" customHeight="1">
      <c r="D833" s="8"/>
      <c r="E833" s="8"/>
      <c r="H833" s="5"/>
      <c r="I833" s="5"/>
      <c r="X833" s="6"/>
    </row>
    <row r="834" spans="4:24" ht="15.75" customHeight="1">
      <c r="D834" s="8"/>
      <c r="E834" s="8"/>
      <c r="H834" s="5"/>
      <c r="I834" s="5"/>
      <c r="X834" s="6"/>
    </row>
    <row r="835" spans="4:24" ht="15.75" customHeight="1">
      <c r="D835" s="8"/>
      <c r="E835" s="8"/>
      <c r="H835" s="5"/>
      <c r="I835" s="5"/>
      <c r="X835" s="6"/>
    </row>
    <row r="836" spans="4:24" ht="15.75" customHeight="1">
      <c r="D836" s="8"/>
      <c r="E836" s="8"/>
      <c r="H836" s="5"/>
      <c r="I836" s="5"/>
      <c r="X836" s="6"/>
    </row>
    <row r="837" spans="4:24" ht="15.75" customHeight="1">
      <c r="D837" s="8"/>
      <c r="E837" s="8"/>
      <c r="H837" s="5"/>
      <c r="I837" s="5"/>
      <c r="X837" s="6"/>
    </row>
    <row r="838" spans="4:24" ht="15.75" customHeight="1">
      <c r="D838" s="8"/>
      <c r="E838" s="8"/>
      <c r="H838" s="5"/>
      <c r="I838" s="5"/>
      <c r="X838" s="6"/>
    </row>
    <row r="839" spans="4:24" ht="15.75" customHeight="1">
      <c r="D839" s="8"/>
      <c r="E839" s="8"/>
      <c r="H839" s="5"/>
      <c r="I839" s="5"/>
      <c r="X839" s="6"/>
    </row>
    <row r="840" spans="4:24" ht="15.75" customHeight="1">
      <c r="D840" s="8"/>
      <c r="E840" s="8"/>
      <c r="H840" s="5"/>
      <c r="I840" s="5"/>
      <c r="X840" s="6"/>
    </row>
    <row r="841" spans="4:24" ht="15.75" customHeight="1">
      <c r="D841" s="8"/>
      <c r="E841" s="8"/>
      <c r="H841" s="5"/>
      <c r="I841" s="5"/>
      <c r="X841" s="6"/>
    </row>
    <row r="842" spans="4:24" ht="15.75" customHeight="1">
      <c r="D842" s="8"/>
      <c r="E842" s="8"/>
      <c r="H842" s="5"/>
      <c r="I842" s="5"/>
      <c r="X842" s="6"/>
    </row>
    <row r="843" spans="4:24" ht="15.75" customHeight="1">
      <c r="D843" s="8"/>
      <c r="E843" s="8"/>
      <c r="H843" s="5"/>
      <c r="I843" s="5"/>
      <c r="X843" s="6"/>
    </row>
    <row r="844" spans="4:24" ht="15.75" customHeight="1">
      <c r="D844" s="8"/>
      <c r="E844" s="8"/>
      <c r="H844" s="5"/>
      <c r="I844" s="5"/>
      <c r="X844" s="6"/>
    </row>
    <row r="845" spans="4:24" ht="15.75" customHeight="1">
      <c r="D845" s="8"/>
      <c r="E845" s="8"/>
      <c r="H845" s="5"/>
      <c r="I845" s="5"/>
      <c r="X845" s="6"/>
    </row>
    <row r="846" spans="4:24" ht="15.75" customHeight="1">
      <c r="D846" s="8"/>
      <c r="E846" s="8"/>
      <c r="H846" s="5"/>
      <c r="I846" s="5"/>
      <c r="X846" s="6"/>
    </row>
    <row r="847" spans="4:24" ht="15.75" customHeight="1">
      <c r="D847" s="8"/>
      <c r="E847" s="8"/>
      <c r="H847" s="5"/>
      <c r="I847" s="5"/>
      <c r="X847" s="6"/>
    </row>
    <row r="848" spans="4:24" ht="15.75" customHeight="1">
      <c r="D848" s="8"/>
      <c r="E848" s="8"/>
      <c r="H848" s="5"/>
      <c r="I848" s="5"/>
      <c r="X848" s="6"/>
    </row>
    <row r="849" spans="4:24" ht="15.75" customHeight="1">
      <c r="D849" s="8"/>
      <c r="E849" s="8"/>
      <c r="H849" s="5"/>
      <c r="I849" s="5"/>
      <c r="X849" s="6"/>
    </row>
    <row r="850" spans="4:24" ht="15.75" customHeight="1">
      <c r="D850" s="8"/>
      <c r="E850" s="8"/>
      <c r="H850" s="5"/>
      <c r="I850" s="5"/>
      <c r="X850" s="6"/>
    </row>
    <row r="851" spans="4:24" ht="15.75" customHeight="1">
      <c r="D851" s="8"/>
      <c r="E851" s="8"/>
      <c r="H851" s="5"/>
      <c r="I851" s="5"/>
      <c r="X851" s="6"/>
    </row>
    <row r="852" spans="4:24" ht="15.75" customHeight="1">
      <c r="D852" s="8"/>
      <c r="E852" s="8"/>
      <c r="H852" s="5"/>
      <c r="I852" s="5"/>
      <c r="X852" s="6"/>
    </row>
    <row r="853" spans="4:24" ht="15.75" customHeight="1">
      <c r="D853" s="8"/>
      <c r="E853" s="8"/>
      <c r="H853" s="5"/>
      <c r="I853" s="5"/>
      <c r="X853" s="6"/>
    </row>
    <row r="854" spans="4:24" ht="15.75" customHeight="1">
      <c r="D854" s="8"/>
      <c r="E854" s="8"/>
      <c r="H854" s="5"/>
      <c r="I854" s="5"/>
      <c r="X854" s="6"/>
    </row>
    <row r="855" spans="4:24" ht="15.75" customHeight="1">
      <c r="D855" s="8"/>
      <c r="E855" s="8"/>
      <c r="H855" s="5"/>
      <c r="I855" s="5"/>
      <c r="X855" s="6"/>
    </row>
    <row r="856" spans="4:24" ht="15.75" customHeight="1">
      <c r="D856" s="8"/>
      <c r="E856" s="8"/>
      <c r="H856" s="5"/>
      <c r="I856" s="5"/>
      <c r="X856" s="6"/>
    </row>
    <row r="857" spans="4:24" ht="15.75" customHeight="1">
      <c r="D857" s="8"/>
      <c r="E857" s="8"/>
      <c r="H857" s="5"/>
      <c r="I857" s="5"/>
      <c r="X857" s="6"/>
    </row>
    <row r="858" spans="4:24" ht="15.75" customHeight="1">
      <c r="D858" s="8"/>
      <c r="E858" s="8"/>
      <c r="H858" s="5"/>
      <c r="I858" s="5"/>
      <c r="X858" s="6"/>
    </row>
    <row r="859" spans="4:24" ht="15.75" customHeight="1">
      <c r="D859" s="8"/>
      <c r="E859" s="8"/>
      <c r="H859" s="5"/>
      <c r="I859" s="5"/>
      <c r="X859" s="6"/>
    </row>
    <row r="860" spans="4:24" ht="15.75" customHeight="1">
      <c r="D860" s="8"/>
      <c r="E860" s="8"/>
      <c r="H860" s="5"/>
      <c r="I860" s="5"/>
      <c r="X860" s="6"/>
    </row>
    <row r="861" spans="4:24" ht="15.75" customHeight="1">
      <c r="D861" s="8"/>
      <c r="E861" s="8"/>
      <c r="H861" s="5"/>
      <c r="I861" s="5"/>
      <c r="X861" s="6"/>
    </row>
    <row r="862" spans="4:24" ht="15.75" customHeight="1">
      <c r="D862" s="8"/>
      <c r="E862" s="8"/>
      <c r="H862" s="5"/>
      <c r="I862" s="5"/>
      <c r="X862" s="6"/>
    </row>
    <row r="863" spans="4:24" ht="15.75" customHeight="1">
      <c r="D863" s="8"/>
      <c r="E863" s="8"/>
      <c r="H863" s="5"/>
      <c r="I863" s="5"/>
      <c r="X863" s="6"/>
    </row>
    <row r="864" spans="4:24" ht="15.75" customHeight="1">
      <c r="D864" s="8"/>
      <c r="E864" s="8"/>
      <c r="H864" s="5"/>
      <c r="I864" s="5"/>
      <c r="X864" s="6"/>
    </row>
    <row r="865" spans="4:24" ht="15.75" customHeight="1">
      <c r="D865" s="8"/>
      <c r="E865" s="8"/>
      <c r="H865" s="5"/>
      <c r="I865" s="5"/>
      <c r="X865" s="6"/>
    </row>
    <row r="866" spans="4:24" ht="15.75" customHeight="1">
      <c r="D866" s="8"/>
      <c r="E866" s="8"/>
      <c r="H866" s="5"/>
      <c r="I866" s="5"/>
      <c r="X866" s="6"/>
    </row>
    <row r="867" spans="4:24" ht="15.75" customHeight="1">
      <c r="D867" s="8"/>
      <c r="E867" s="8"/>
      <c r="H867" s="5"/>
      <c r="I867" s="5"/>
      <c r="X867" s="6"/>
    </row>
    <row r="868" spans="4:24" ht="15.75" customHeight="1">
      <c r="D868" s="8"/>
      <c r="E868" s="8"/>
      <c r="H868" s="5"/>
      <c r="I868" s="5"/>
      <c r="X868" s="6"/>
    </row>
    <row r="869" spans="4:24" ht="15.75" customHeight="1">
      <c r="D869" s="8"/>
      <c r="E869" s="8"/>
      <c r="H869" s="5"/>
      <c r="I869" s="5"/>
      <c r="X869" s="6"/>
    </row>
    <row r="870" spans="4:24" ht="15.75" customHeight="1">
      <c r="D870" s="8"/>
      <c r="E870" s="8"/>
      <c r="H870" s="5"/>
      <c r="I870" s="5"/>
      <c r="X870" s="6"/>
    </row>
    <row r="871" spans="4:24" ht="15.75" customHeight="1">
      <c r="D871" s="8"/>
      <c r="E871" s="8"/>
      <c r="H871" s="5"/>
      <c r="I871" s="5"/>
      <c r="X871" s="6"/>
    </row>
    <row r="872" spans="4:24" ht="15.75" customHeight="1">
      <c r="D872" s="8"/>
      <c r="E872" s="8"/>
      <c r="H872" s="5"/>
      <c r="I872" s="5"/>
      <c r="X872" s="6"/>
    </row>
    <row r="873" spans="4:24" ht="15.75" customHeight="1">
      <c r="D873" s="8"/>
      <c r="E873" s="8"/>
      <c r="H873" s="5"/>
      <c r="I873" s="5"/>
      <c r="X873" s="6"/>
    </row>
    <row r="874" spans="4:24" ht="15.75" customHeight="1">
      <c r="D874" s="8"/>
      <c r="E874" s="8"/>
      <c r="H874" s="5"/>
      <c r="I874" s="5"/>
      <c r="X874" s="6"/>
    </row>
    <row r="875" spans="4:24" ht="15.75" customHeight="1">
      <c r="D875" s="8"/>
      <c r="E875" s="8"/>
      <c r="H875" s="5"/>
      <c r="I875" s="5"/>
      <c r="X875" s="6"/>
    </row>
    <row r="876" spans="4:24" ht="15.75" customHeight="1">
      <c r="D876" s="8"/>
      <c r="E876" s="8"/>
      <c r="H876" s="5"/>
      <c r="I876" s="5"/>
      <c r="X876" s="6"/>
    </row>
    <row r="877" spans="4:24" ht="15.75" customHeight="1">
      <c r="D877" s="8"/>
      <c r="E877" s="8"/>
      <c r="H877" s="5"/>
      <c r="I877" s="5"/>
      <c r="X877" s="6"/>
    </row>
    <row r="878" spans="4:24" ht="15.75" customHeight="1">
      <c r="D878" s="8"/>
      <c r="E878" s="8"/>
      <c r="H878" s="5"/>
      <c r="I878" s="5"/>
      <c r="X878" s="6"/>
    </row>
    <row r="879" spans="4:24" ht="15.75" customHeight="1">
      <c r="D879" s="8"/>
      <c r="E879" s="8"/>
      <c r="H879" s="5"/>
      <c r="I879" s="5"/>
      <c r="X879" s="6"/>
    </row>
    <row r="880" spans="4:24" ht="15.75" customHeight="1">
      <c r="D880" s="8"/>
      <c r="E880" s="8"/>
      <c r="H880" s="5"/>
      <c r="I880" s="5"/>
      <c r="X880" s="6"/>
    </row>
    <row r="881" spans="4:24" ht="15.75" customHeight="1">
      <c r="D881" s="8"/>
      <c r="E881" s="8"/>
      <c r="H881" s="5"/>
      <c r="I881" s="5"/>
      <c r="X881" s="6"/>
    </row>
    <row r="882" spans="4:24" ht="15.75" customHeight="1">
      <c r="D882" s="8"/>
      <c r="E882" s="8"/>
      <c r="H882" s="5"/>
      <c r="I882" s="5"/>
      <c r="X882" s="6"/>
    </row>
    <row r="883" spans="4:24" ht="15.75" customHeight="1">
      <c r="D883" s="8"/>
      <c r="E883" s="8"/>
      <c r="H883" s="5"/>
      <c r="I883" s="5"/>
      <c r="X883" s="6"/>
    </row>
    <row r="884" spans="4:24" ht="15.75" customHeight="1">
      <c r="D884" s="8"/>
      <c r="E884" s="8"/>
      <c r="H884" s="5"/>
      <c r="I884" s="5"/>
      <c r="X884" s="6"/>
    </row>
    <row r="885" spans="4:24" ht="15.75" customHeight="1">
      <c r="D885" s="8"/>
      <c r="E885" s="8"/>
      <c r="H885" s="5"/>
      <c r="I885" s="5"/>
      <c r="X885" s="6"/>
    </row>
    <row r="886" spans="4:24" ht="15.75" customHeight="1">
      <c r="D886" s="8"/>
      <c r="E886" s="8"/>
      <c r="H886" s="5"/>
      <c r="I886" s="5"/>
      <c r="X886" s="6"/>
    </row>
    <row r="887" spans="4:24" ht="15.75" customHeight="1">
      <c r="D887" s="8"/>
      <c r="E887" s="8"/>
      <c r="H887" s="5"/>
      <c r="I887" s="5"/>
      <c r="X887" s="6"/>
    </row>
    <row r="888" spans="4:24" ht="15.75" customHeight="1">
      <c r="D888" s="8"/>
      <c r="E888" s="8"/>
      <c r="H888" s="5"/>
      <c r="I888" s="5"/>
      <c r="X888" s="6"/>
    </row>
    <row r="889" spans="4:24" ht="15.75" customHeight="1">
      <c r="D889" s="8"/>
      <c r="E889" s="8"/>
      <c r="H889" s="5"/>
      <c r="I889" s="5"/>
      <c r="X889" s="6"/>
    </row>
    <row r="890" spans="4:24" ht="15.75" customHeight="1">
      <c r="D890" s="8"/>
      <c r="E890" s="8"/>
      <c r="H890" s="5"/>
      <c r="I890" s="5"/>
      <c r="X890" s="6"/>
    </row>
    <row r="891" spans="4:24" ht="15.75" customHeight="1">
      <c r="D891" s="8"/>
      <c r="E891" s="8"/>
      <c r="H891" s="5"/>
      <c r="I891" s="5"/>
      <c r="X891" s="6"/>
    </row>
    <row r="892" spans="4:24" ht="15.75" customHeight="1">
      <c r="D892" s="8"/>
      <c r="E892" s="8"/>
      <c r="H892" s="5"/>
      <c r="I892" s="5"/>
      <c r="X892" s="6"/>
    </row>
    <row r="893" spans="4:24" ht="15.75" customHeight="1">
      <c r="D893" s="8"/>
      <c r="E893" s="8"/>
      <c r="H893" s="5"/>
      <c r="I893" s="5"/>
      <c r="X893" s="6"/>
    </row>
    <row r="894" spans="4:24" ht="15.75" customHeight="1">
      <c r="D894" s="8"/>
      <c r="E894" s="8"/>
      <c r="H894" s="5"/>
      <c r="I894" s="5"/>
      <c r="X894" s="6"/>
    </row>
    <row r="895" spans="4:24" ht="15.75" customHeight="1">
      <c r="D895" s="8"/>
      <c r="E895" s="8"/>
      <c r="H895" s="5"/>
      <c r="I895" s="5"/>
      <c r="X895" s="6"/>
    </row>
    <row r="896" spans="4:24" ht="15.75" customHeight="1">
      <c r="D896" s="8"/>
      <c r="E896" s="8"/>
      <c r="H896" s="5"/>
      <c r="I896" s="5"/>
      <c r="X896" s="6"/>
    </row>
    <row r="897" spans="4:24" ht="15.75" customHeight="1">
      <c r="D897" s="8"/>
      <c r="E897" s="8"/>
      <c r="H897" s="5"/>
      <c r="I897" s="5"/>
      <c r="X897" s="6"/>
    </row>
    <row r="898" spans="4:24" ht="15.75" customHeight="1">
      <c r="D898" s="8"/>
      <c r="E898" s="8"/>
      <c r="H898" s="5"/>
      <c r="I898" s="5"/>
      <c r="X898" s="6"/>
    </row>
    <row r="899" spans="4:24" ht="15.75" customHeight="1">
      <c r="D899" s="8"/>
      <c r="E899" s="8"/>
      <c r="H899" s="5"/>
      <c r="I899" s="5"/>
      <c r="X899" s="6"/>
    </row>
    <row r="900" spans="4:24" ht="15.75" customHeight="1">
      <c r="D900" s="8"/>
      <c r="E900" s="8"/>
      <c r="H900" s="5"/>
      <c r="I900" s="5"/>
      <c r="X900" s="6"/>
    </row>
    <row r="901" spans="4:24" ht="15.75" customHeight="1">
      <c r="D901" s="8"/>
      <c r="E901" s="8"/>
      <c r="H901" s="5"/>
      <c r="I901" s="5"/>
      <c r="X901" s="6"/>
    </row>
    <row r="902" spans="4:24" ht="15.75" customHeight="1">
      <c r="D902" s="8"/>
      <c r="E902" s="8"/>
      <c r="H902" s="5"/>
      <c r="I902" s="5"/>
      <c r="X902" s="6"/>
    </row>
    <row r="903" spans="4:24" ht="15.75" customHeight="1">
      <c r="D903" s="8"/>
      <c r="E903" s="8"/>
      <c r="H903" s="5"/>
      <c r="I903" s="5"/>
      <c r="X903" s="6"/>
    </row>
    <row r="904" spans="4:24" ht="15.75" customHeight="1">
      <c r="D904" s="8"/>
      <c r="E904" s="8"/>
      <c r="H904" s="5"/>
      <c r="I904" s="5"/>
      <c r="X904" s="6"/>
    </row>
    <row r="905" spans="4:24" ht="15.75" customHeight="1">
      <c r="D905" s="8"/>
      <c r="E905" s="8"/>
      <c r="H905" s="5"/>
      <c r="I905" s="5"/>
      <c r="X905" s="6"/>
    </row>
    <row r="906" spans="4:24" ht="15.75" customHeight="1">
      <c r="D906" s="8"/>
      <c r="E906" s="8"/>
      <c r="H906" s="5"/>
      <c r="I906" s="5"/>
      <c r="X906" s="6"/>
    </row>
    <row r="907" spans="4:24" ht="15.75" customHeight="1">
      <c r="D907" s="8"/>
      <c r="E907" s="8"/>
      <c r="H907" s="5"/>
      <c r="I907" s="5"/>
      <c r="X907" s="6"/>
    </row>
    <row r="908" spans="4:24" ht="15.75" customHeight="1">
      <c r="D908" s="8"/>
      <c r="E908" s="8"/>
      <c r="H908" s="5"/>
      <c r="I908" s="5"/>
      <c r="X908" s="6"/>
    </row>
    <row r="909" spans="4:24" ht="15.75" customHeight="1">
      <c r="D909" s="8"/>
      <c r="E909" s="8"/>
      <c r="H909" s="5"/>
      <c r="I909" s="5"/>
      <c r="X909" s="6"/>
    </row>
    <row r="910" spans="4:24" ht="15.75" customHeight="1">
      <c r="D910" s="8"/>
      <c r="E910" s="8"/>
      <c r="H910" s="5"/>
      <c r="I910" s="5"/>
      <c r="X910" s="6"/>
    </row>
    <row r="911" spans="4:24" ht="15.75" customHeight="1">
      <c r="D911" s="8"/>
      <c r="E911" s="8"/>
      <c r="H911" s="5"/>
      <c r="I911" s="5"/>
      <c r="X911" s="6"/>
    </row>
    <row r="912" spans="4:24" ht="15.75" customHeight="1">
      <c r="D912" s="8"/>
      <c r="E912" s="8"/>
      <c r="H912" s="5"/>
      <c r="I912" s="5"/>
      <c r="X912" s="6"/>
    </row>
    <row r="913" spans="4:24" ht="15.75" customHeight="1">
      <c r="D913" s="8"/>
      <c r="E913" s="8"/>
      <c r="H913" s="5"/>
      <c r="I913" s="5"/>
      <c r="X913" s="6"/>
    </row>
    <row r="914" spans="4:24" ht="15.75" customHeight="1">
      <c r="D914" s="8"/>
      <c r="E914" s="8"/>
      <c r="H914" s="5"/>
      <c r="I914" s="5"/>
      <c r="X914" s="6"/>
    </row>
    <row r="915" spans="4:24" ht="15.75" customHeight="1">
      <c r="D915" s="8"/>
      <c r="E915" s="8"/>
      <c r="H915" s="5"/>
      <c r="I915" s="5"/>
      <c r="X915" s="6"/>
    </row>
    <row r="916" spans="4:24" ht="15.75" customHeight="1">
      <c r="D916" s="8"/>
      <c r="E916" s="8"/>
      <c r="H916" s="5"/>
      <c r="I916" s="5"/>
      <c r="X916" s="6"/>
    </row>
    <row r="917" spans="4:24" ht="15.75" customHeight="1">
      <c r="D917" s="8"/>
      <c r="E917" s="8"/>
      <c r="H917" s="5"/>
      <c r="I917" s="5"/>
      <c r="X917" s="6"/>
    </row>
    <row r="918" spans="4:24" ht="15.75" customHeight="1">
      <c r="D918" s="8"/>
      <c r="E918" s="8"/>
      <c r="H918" s="5"/>
      <c r="I918" s="5"/>
      <c r="X918" s="6"/>
    </row>
    <row r="919" spans="4:24" ht="15.75" customHeight="1">
      <c r="D919" s="8"/>
      <c r="E919" s="8"/>
      <c r="H919" s="5"/>
      <c r="I919" s="5"/>
      <c r="X919" s="6"/>
    </row>
    <row r="920" spans="4:24" ht="15.75" customHeight="1">
      <c r="D920" s="8"/>
      <c r="E920" s="8"/>
      <c r="H920" s="5"/>
      <c r="I920" s="5"/>
      <c r="X920" s="6"/>
    </row>
    <row r="921" spans="4:24" ht="15.75" customHeight="1">
      <c r="D921" s="8"/>
      <c r="E921" s="8"/>
      <c r="H921" s="5"/>
      <c r="I921" s="5"/>
      <c r="X921" s="6"/>
    </row>
    <row r="922" spans="4:24" ht="15.75" customHeight="1">
      <c r="D922" s="8"/>
      <c r="E922" s="8"/>
      <c r="H922" s="5"/>
      <c r="I922" s="5"/>
      <c r="X922" s="6"/>
    </row>
    <row r="923" spans="4:24" ht="15.75" customHeight="1">
      <c r="D923" s="8"/>
      <c r="E923" s="8"/>
      <c r="H923" s="5"/>
      <c r="I923" s="5"/>
      <c r="X923" s="6"/>
    </row>
    <row r="924" spans="4:24" ht="15.75" customHeight="1">
      <c r="D924" s="8"/>
      <c r="E924" s="8"/>
      <c r="H924" s="5"/>
      <c r="I924" s="5"/>
      <c r="X924" s="6"/>
    </row>
    <row r="925" spans="4:24" ht="15.75" customHeight="1">
      <c r="D925" s="8"/>
      <c r="E925" s="8"/>
      <c r="H925" s="5"/>
      <c r="I925" s="5"/>
      <c r="X925" s="6"/>
    </row>
    <row r="926" spans="4:24" ht="15.75" customHeight="1">
      <c r="D926" s="8"/>
      <c r="E926" s="8"/>
      <c r="H926" s="5"/>
      <c r="I926" s="5"/>
      <c r="X926" s="6"/>
    </row>
    <row r="927" spans="4:24" ht="15.75" customHeight="1">
      <c r="D927" s="8"/>
      <c r="E927" s="8"/>
      <c r="H927" s="5"/>
      <c r="I927" s="5"/>
      <c r="X927" s="6"/>
    </row>
    <row r="928" spans="4:24" ht="15.75" customHeight="1">
      <c r="D928" s="8"/>
      <c r="E928" s="8"/>
      <c r="H928" s="5"/>
      <c r="I928" s="5"/>
      <c r="X928" s="6"/>
    </row>
    <row r="929" spans="4:24" ht="15.75" customHeight="1">
      <c r="D929" s="8"/>
      <c r="E929" s="8"/>
      <c r="H929" s="5"/>
      <c r="I929" s="5"/>
      <c r="X929" s="6"/>
    </row>
    <row r="930" spans="4:24" ht="15.75" customHeight="1">
      <c r="D930" s="8"/>
      <c r="E930" s="8"/>
      <c r="H930" s="5"/>
      <c r="I930" s="5"/>
      <c r="X930" s="6"/>
    </row>
    <row r="931" spans="4:24" ht="15.75" customHeight="1">
      <c r="D931" s="8"/>
      <c r="E931" s="8"/>
      <c r="H931" s="5"/>
      <c r="I931" s="5"/>
      <c r="X931" s="6"/>
    </row>
    <row r="932" spans="4:24" ht="15.75" customHeight="1">
      <c r="D932" s="8"/>
      <c r="E932" s="8"/>
      <c r="H932" s="5"/>
      <c r="I932" s="5"/>
      <c r="X932" s="6"/>
    </row>
    <row r="933" spans="4:24" ht="15.75" customHeight="1">
      <c r="D933" s="8"/>
      <c r="E933" s="8"/>
      <c r="H933" s="5"/>
      <c r="I933" s="5"/>
      <c r="X933" s="6"/>
    </row>
    <row r="934" spans="4:24" ht="15.75" customHeight="1">
      <c r="D934" s="8"/>
      <c r="E934" s="8"/>
      <c r="H934" s="5"/>
      <c r="I934" s="5"/>
      <c r="X934" s="6"/>
    </row>
    <row r="935" spans="4:24" ht="15.75" customHeight="1">
      <c r="D935" s="8"/>
      <c r="E935" s="8"/>
      <c r="H935" s="5"/>
      <c r="I935" s="5"/>
      <c r="X935" s="6"/>
    </row>
    <row r="936" spans="4:24" ht="15.75" customHeight="1">
      <c r="D936" s="8"/>
      <c r="E936" s="8"/>
      <c r="H936" s="5"/>
      <c r="I936" s="5"/>
      <c r="X936" s="6"/>
    </row>
    <row r="937" spans="4:24" ht="15.75" customHeight="1">
      <c r="D937" s="8"/>
      <c r="E937" s="8"/>
      <c r="H937" s="5"/>
      <c r="I937" s="5"/>
      <c r="X937" s="6"/>
    </row>
    <row r="938" spans="4:24" ht="15.75" customHeight="1">
      <c r="D938" s="8"/>
      <c r="E938" s="8"/>
      <c r="H938" s="5"/>
      <c r="I938" s="5"/>
      <c r="X938" s="6"/>
    </row>
    <row r="939" spans="4:24" ht="15.75" customHeight="1">
      <c r="D939" s="8"/>
      <c r="E939" s="8"/>
      <c r="H939" s="5"/>
      <c r="I939" s="5"/>
      <c r="X939" s="6"/>
    </row>
    <row r="940" spans="4:24" ht="15.75" customHeight="1">
      <c r="D940" s="8"/>
      <c r="E940" s="8"/>
      <c r="H940" s="5"/>
      <c r="I940" s="5"/>
      <c r="X940" s="6"/>
    </row>
    <row r="941" spans="4:24" ht="15.75" customHeight="1">
      <c r="D941" s="8"/>
      <c r="E941" s="8"/>
      <c r="H941" s="5"/>
      <c r="I941" s="5"/>
      <c r="X941" s="6"/>
    </row>
    <row r="942" spans="4:24" ht="15.75" customHeight="1">
      <c r="D942" s="8"/>
      <c r="E942" s="8"/>
      <c r="H942" s="5"/>
      <c r="I942" s="5"/>
      <c r="X942" s="6"/>
    </row>
    <row r="943" spans="4:24" ht="15.75" customHeight="1">
      <c r="D943" s="8"/>
      <c r="E943" s="8"/>
      <c r="H943" s="5"/>
      <c r="I943" s="5"/>
      <c r="X943" s="6"/>
    </row>
    <row r="944" spans="4:24" ht="15.75" customHeight="1">
      <c r="D944" s="8"/>
      <c r="E944" s="8"/>
      <c r="H944" s="5"/>
      <c r="I944" s="5"/>
      <c r="X944" s="6"/>
    </row>
    <row r="945" spans="4:24" ht="15.75" customHeight="1">
      <c r="D945" s="8"/>
      <c r="E945" s="8"/>
      <c r="H945" s="5"/>
      <c r="I945" s="5"/>
      <c r="X945" s="6"/>
    </row>
    <row r="946" spans="4:24" ht="15.75" customHeight="1">
      <c r="D946" s="8"/>
      <c r="E946" s="8"/>
      <c r="H946" s="5"/>
      <c r="I946" s="5"/>
      <c r="X946" s="6"/>
    </row>
    <row r="947" spans="4:24" ht="15.75" customHeight="1">
      <c r="D947" s="8"/>
      <c r="E947" s="8"/>
      <c r="H947" s="5"/>
      <c r="I947" s="5"/>
      <c r="X947" s="6"/>
    </row>
    <row r="948" spans="4:24" ht="15.75" customHeight="1">
      <c r="D948" s="8"/>
      <c r="E948" s="8"/>
      <c r="H948" s="5"/>
      <c r="I948" s="5"/>
      <c r="X948" s="6"/>
    </row>
    <row r="949" spans="4:24" ht="15.75" customHeight="1">
      <c r="D949" s="8"/>
      <c r="E949" s="8"/>
      <c r="H949" s="5"/>
      <c r="I949" s="5"/>
      <c r="X949" s="6"/>
    </row>
    <row r="950" spans="4:24" ht="15.75" customHeight="1">
      <c r="D950" s="8"/>
      <c r="E950" s="8"/>
      <c r="H950" s="5"/>
      <c r="I950" s="5"/>
      <c r="X950" s="6"/>
    </row>
    <row r="951" spans="4:24" ht="15.75" customHeight="1">
      <c r="D951" s="8"/>
      <c r="E951" s="8"/>
      <c r="H951" s="5"/>
      <c r="I951" s="5"/>
      <c r="X951" s="6"/>
    </row>
    <row r="952" spans="4:24" ht="15.75" customHeight="1">
      <c r="D952" s="8"/>
      <c r="E952" s="8"/>
      <c r="H952" s="5"/>
      <c r="I952" s="5"/>
      <c r="X952" s="6"/>
    </row>
    <row r="953" spans="4:24" ht="15.75" customHeight="1">
      <c r="D953" s="8"/>
      <c r="E953" s="8"/>
      <c r="H953" s="5"/>
      <c r="I953" s="5"/>
      <c r="X953" s="6"/>
    </row>
    <row r="954" spans="4:24" ht="15.75" customHeight="1">
      <c r="D954" s="8"/>
      <c r="E954" s="8"/>
      <c r="H954" s="5"/>
      <c r="I954" s="5"/>
      <c r="X954" s="6"/>
    </row>
    <row r="955" spans="4:24" ht="15.75" customHeight="1">
      <c r="D955" s="8"/>
      <c r="E955" s="8"/>
      <c r="H955" s="5"/>
      <c r="I955" s="5"/>
      <c r="X955" s="6"/>
    </row>
    <row r="956" spans="4:24" ht="15.75" customHeight="1">
      <c r="D956" s="8"/>
      <c r="E956" s="8"/>
      <c r="H956" s="5"/>
      <c r="I956" s="5"/>
      <c r="X956" s="6"/>
    </row>
    <row r="957" spans="4:24" ht="15.75" customHeight="1">
      <c r="D957" s="8"/>
      <c r="E957" s="8"/>
      <c r="H957" s="5"/>
      <c r="I957" s="5"/>
      <c r="X957" s="6"/>
    </row>
    <row r="958" spans="4:24" ht="15.75" customHeight="1">
      <c r="D958" s="8"/>
      <c r="E958" s="8"/>
      <c r="H958" s="5"/>
      <c r="I958" s="5"/>
      <c r="X958" s="6"/>
    </row>
    <row r="959" spans="4:24" ht="15.75" customHeight="1">
      <c r="D959" s="8"/>
      <c r="E959" s="8"/>
      <c r="H959" s="5"/>
      <c r="I959" s="5"/>
      <c r="X959" s="6"/>
    </row>
    <row r="960" spans="4:24" ht="15.75" customHeight="1">
      <c r="D960" s="8"/>
      <c r="E960" s="8"/>
      <c r="H960" s="5"/>
      <c r="I960" s="5"/>
      <c r="X960" s="6"/>
    </row>
    <row r="961" spans="4:24" ht="15.75" customHeight="1">
      <c r="D961" s="8"/>
      <c r="E961" s="8"/>
      <c r="H961" s="5"/>
      <c r="I961" s="5"/>
      <c r="X961" s="6"/>
    </row>
    <row r="962" spans="4:24" ht="15.75" customHeight="1">
      <c r="D962" s="8"/>
      <c r="E962" s="8"/>
      <c r="H962" s="5"/>
      <c r="I962" s="5"/>
      <c r="X962" s="6"/>
    </row>
    <row r="963" spans="4:24" ht="15.75" customHeight="1">
      <c r="D963" s="8"/>
      <c r="E963" s="8"/>
      <c r="H963" s="5"/>
      <c r="I963" s="5"/>
      <c r="X963" s="6"/>
    </row>
    <row r="964" spans="4:24" ht="15.75" customHeight="1">
      <c r="D964" s="8"/>
      <c r="E964" s="8"/>
      <c r="H964" s="5"/>
      <c r="I964" s="5"/>
      <c r="X964" s="6"/>
    </row>
    <row r="965" spans="4:24" ht="15.75" customHeight="1">
      <c r="D965" s="8"/>
      <c r="E965" s="8"/>
      <c r="H965" s="5"/>
      <c r="I965" s="5"/>
      <c r="X965" s="6"/>
    </row>
    <row r="966" spans="4:24" ht="15.75" customHeight="1">
      <c r="D966" s="8"/>
      <c r="E966" s="8"/>
      <c r="H966" s="5"/>
      <c r="I966" s="5"/>
      <c r="X966" s="6"/>
    </row>
    <row r="967" spans="4:24" ht="15.75" customHeight="1">
      <c r="D967" s="8"/>
      <c r="E967" s="8"/>
      <c r="H967" s="5"/>
      <c r="I967" s="5"/>
      <c r="X967" s="6"/>
    </row>
    <row r="968" spans="4:24" ht="15.75" customHeight="1">
      <c r="D968" s="8"/>
      <c r="E968" s="8"/>
      <c r="H968" s="5"/>
      <c r="I968" s="5"/>
      <c r="X968" s="6"/>
    </row>
    <row r="969" spans="4:24" ht="15.75" customHeight="1">
      <c r="D969" s="8"/>
      <c r="E969" s="8"/>
      <c r="H969" s="5"/>
      <c r="I969" s="5"/>
      <c r="X969" s="6"/>
    </row>
    <row r="970" spans="4:24" ht="15.75" customHeight="1">
      <c r="D970" s="8"/>
      <c r="E970" s="8"/>
      <c r="H970" s="5"/>
      <c r="I970" s="5"/>
      <c r="X970" s="6"/>
    </row>
    <row r="971" spans="4:24" ht="15.75" customHeight="1">
      <c r="D971" s="8"/>
      <c r="E971" s="8"/>
      <c r="H971" s="5"/>
      <c r="I971" s="5"/>
      <c r="X971" s="6"/>
    </row>
    <row r="972" spans="4:24" ht="15.75" customHeight="1">
      <c r="D972" s="8"/>
      <c r="E972" s="8"/>
      <c r="H972" s="5"/>
      <c r="I972" s="5"/>
      <c r="X972" s="6"/>
    </row>
    <row r="973" spans="4:24" ht="15.75" customHeight="1">
      <c r="D973" s="8"/>
      <c r="E973" s="8"/>
      <c r="H973" s="5"/>
      <c r="I973" s="5"/>
      <c r="X973" s="6"/>
    </row>
    <row r="974" spans="4:24" ht="15.75" customHeight="1">
      <c r="D974" s="8"/>
      <c r="E974" s="8"/>
      <c r="H974" s="5"/>
      <c r="I974" s="5"/>
      <c r="X974" s="6"/>
    </row>
    <row r="975" spans="4:24" ht="15.75" customHeight="1">
      <c r="D975" s="8"/>
      <c r="E975" s="8"/>
      <c r="H975" s="5"/>
      <c r="I975" s="5"/>
      <c r="X975" s="6"/>
    </row>
    <row r="976" spans="4:24" ht="15.75" customHeight="1">
      <c r="D976" s="8"/>
      <c r="E976" s="8"/>
      <c r="H976" s="5"/>
      <c r="I976" s="5"/>
      <c r="X976" s="6"/>
    </row>
    <row r="977" spans="4:24" ht="15.75" customHeight="1">
      <c r="D977" s="8"/>
      <c r="E977" s="8"/>
      <c r="H977" s="5"/>
      <c r="I977" s="5"/>
      <c r="X977" s="6"/>
    </row>
    <row r="978" spans="4:24" ht="15.75" customHeight="1">
      <c r="D978" s="8"/>
      <c r="E978" s="8"/>
      <c r="H978" s="5"/>
      <c r="I978" s="5"/>
      <c r="X978" s="6"/>
    </row>
    <row r="979" spans="4:24" ht="15.75" customHeight="1">
      <c r="D979" s="8"/>
      <c r="E979" s="8"/>
      <c r="H979" s="5"/>
      <c r="I979" s="5"/>
      <c r="X979" s="6"/>
    </row>
    <row r="980" spans="4:24" ht="15.75" customHeight="1">
      <c r="D980" s="8"/>
      <c r="E980" s="8"/>
      <c r="H980" s="5"/>
      <c r="I980" s="5"/>
      <c r="X980" s="6"/>
    </row>
    <row r="981" spans="4:24" ht="15.75" customHeight="1">
      <c r="D981" s="8"/>
      <c r="E981" s="8"/>
      <c r="H981" s="5"/>
      <c r="I981" s="5"/>
      <c r="X981" s="6"/>
    </row>
    <row r="982" spans="4:24" ht="15.75" customHeight="1">
      <c r="D982" s="8"/>
      <c r="E982" s="8"/>
      <c r="H982" s="5"/>
      <c r="I982" s="5"/>
      <c r="X982" s="6"/>
    </row>
    <row r="983" spans="4:24" ht="15.75" customHeight="1">
      <c r="D983" s="8"/>
      <c r="E983" s="8"/>
      <c r="H983" s="5"/>
      <c r="I983" s="5"/>
      <c r="X983" s="6"/>
    </row>
    <row r="984" spans="4:24" ht="15.75" customHeight="1">
      <c r="D984" s="8"/>
      <c r="E984" s="8"/>
      <c r="H984" s="5"/>
      <c r="I984" s="5"/>
      <c r="X984" s="6"/>
    </row>
    <row r="985" spans="4:24" ht="15.75" customHeight="1">
      <c r="D985" s="8"/>
      <c r="E985" s="8"/>
      <c r="H985" s="5"/>
      <c r="I985" s="5"/>
      <c r="X985" s="6"/>
    </row>
    <row r="986" spans="4:24" ht="15.75" customHeight="1">
      <c r="D986" s="8"/>
      <c r="E986" s="8"/>
      <c r="H986" s="5"/>
      <c r="I986" s="5"/>
      <c r="X986" s="6"/>
    </row>
    <row r="987" spans="4:24" ht="15.75" customHeight="1">
      <c r="D987" s="8"/>
      <c r="E987" s="8"/>
      <c r="H987" s="5"/>
      <c r="I987" s="5"/>
      <c r="X987" s="6"/>
    </row>
    <row r="988" spans="4:24" ht="15.75" customHeight="1">
      <c r="D988" s="8"/>
      <c r="E988" s="8"/>
      <c r="H988" s="5"/>
      <c r="I988" s="5"/>
      <c r="X988" s="6"/>
    </row>
    <row r="989" spans="4:24" ht="15.75" customHeight="1">
      <c r="D989" s="8"/>
      <c r="E989" s="8"/>
      <c r="H989" s="5"/>
      <c r="I989" s="5"/>
      <c r="X989" s="6"/>
    </row>
    <row r="990" spans="4:24" ht="15.75" customHeight="1">
      <c r="D990" s="8"/>
      <c r="E990" s="8"/>
      <c r="H990" s="5"/>
      <c r="I990" s="5"/>
      <c r="X990" s="6"/>
    </row>
    <row r="991" spans="4:24" ht="15.75" customHeight="1">
      <c r="D991" s="8"/>
      <c r="E991" s="8"/>
      <c r="H991" s="5"/>
      <c r="I991" s="5"/>
      <c r="X991" s="6"/>
    </row>
    <row r="992" spans="4:24" ht="15.75" customHeight="1">
      <c r="D992" s="8"/>
      <c r="E992" s="8"/>
      <c r="H992" s="5"/>
      <c r="I992" s="5"/>
      <c r="X992" s="6"/>
    </row>
    <row r="993" spans="4:24" ht="15.75" customHeight="1">
      <c r="D993" s="8"/>
      <c r="E993" s="8"/>
      <c r="H993" s="5"/>
      <c r="I993" s="5"/>
      <c r="X993" s="6"/>
    </row>
    <row r="994" spans="4:24" ht="15.75" customHeight="1">
      <c r="D994" s="8"/>
      <c r="E994" s="8"/>
      <c r="H994" s="5"/>
      <c r="I994" s="5"/>
      <c r="X994" s="6"/>
    </row>
    <row r="995" spans="4:24" ht="15.75" customHeight="1">
      <c r="D995" s="8"/>
      <c r="E995" s="8"/>
      <c r="H995" s="5"/>
      <c r="I995" s="5"/>
      <c r="X995" s="6"/>
    </row>
    <row r="996" spans="4:24" ht="15.75" customHeight="1">
      <c r="D996" s="8"/>
      <c r="E996" s="8"/>
      <c r="H996" s="5"/>
      <c r="I996" s="5"/>
      <c r="X996" s="6"/>
    </row>
    <row r="997" spans="4:24" ht="15.75" customHeight="1">
      <c r="D997" s="8"/>
      <c r="E997" s="8"/>
      <c r="H997" s="5"/>
      <c r="I997" s="5"/>
      <c r="X997" s="6"/>
    </row>
    <row r="998" spans="4:24" ht="15.75" customHeight="1">
      <c r="D998" s="8"/>
      <c r="E998" s="8"/>
      <c r="H998" s="5"/>
      <c r="I998" s="5"/>
      <c r="X998" s="6"/>
    </row>
    <row r="999" spans="4:24" ht="15.75" customHeight="1">
      <c r="D999" s="8"/>
      <c r="E999" s="8"/>
      <c r="H999" s="5"/>
      <c r="I999" s="5"/>
      <c r="X999" s="6"/>
    </row>
    <row r="1000" spans="4:24" ht="15.75" customHeight="1">
      <c r="D1000" s="8"/>
      <c r="E1000" s="8"/>
      <c r="H1000" s="5"/>
      <c r="I1000" s="5"/>
      <c r="X1000" s="6"/>
    </row>
  </sheetData>
  <mergeCells count="24">
    <mergeCell ref="E49:H49"/>
    <mergeCell ref="E51:H51"/>
    <mergeCell ref="A18:A19"/>
    <mergeCell ref="B18:C19"/>
    <mergeCell ref="E36:H36"/>
    <mergeCell ref="E38:H38"/>
    <mergeCell ref="E40:H40"/>
    <mergeCell ref="E42:H42"/>
    <mergeCell ref="E44:H44"/>
    <mergeCell ref="B14:C14"/>
    <mergeCell ref="E17:K17"/>
    <mergeCell ref="L17:L18"/>
    <mergeCell ref="M17:M18"/>
    <mergeCell ref="E47:H47"/>
    <mergeCell ref="B6:C6"/>
    <mergeCell ref="B8:C8"/>
    <mergeCell ref="B10:C10"/>
    <mergeCell ref="H10:L12"/>
    <mergeCell ref="B12:C12"/>
    <mergeCell ref="B1:C1"/>
    <mergeCell ref="B2:C2"/>
    <mergeCell ref="F2:H2"/>
    <mergeCell ref="B4:C4"/>
    <mergeCell ref="F4:H4"/>
  </mergeCells>
  <dataValidations count="4">
    <dataValidation type="list" allowBlank="1" showErrorMessage="1" sqref="C20:C33">
      <formula1>Auxiliar!$A$21:$A$38</formula1>
    </dataValidation>
    <dataValidation type="list" allowBlank="1" showErrorMessage="1" sqref="F10:F13">
      <formula1>$AH$7:$AH$9</formula1>
    </dataValidation>
    <dataValidation type="decimal" operator="lessThanOrEqual" allowBlank="1" showInputMessage="1" showErrorMessage="1" prompt="Valor Incorreto - Financiado um período máximo de 36 meses" sqref="E20:E33">
      <formula1>36</formula1>
    </dataValidation>
    <dataValidation type="list" allowBlank="1" showErrorMessage="1" sqref="F4">
      <formula1>MODALIDADE</formula1>
    </dataValidation>
  </dataValidations>
  <pageMargins left="0.7" right="0.7" top="0.75" bottom="0.75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Z1000"/>
  <sheetViews>
    <sheetView showGridLines="0" workbookViewId="0"/>
  </sheetViews>
  <sheetFormatPr defaultColWidth="12.625" defaultRowHeight="15" customHeight="1"/>
  <cols>
    <col min="1" max="1" width="99" customWidth="1"/>
    <col min="2" max="2" width="41.25" customWidth="1"/>
    <col min="3" max="3" width="9.125" customWidth="1"/>
    <col min="4" max="4" width="44.875" customWidth="1"/>
    <col min="5" max="5" width="14.25" customWidth="1"/>
    <col min="6" max="6" width="20.75" customWidth="1"/>
    <col min="7" max="26" width="7.625" customWidth="1"/>
  </cols>
  <sheetData>
    <row r="2" spans="1:26">
      <c r="A2" s="104"/>
      <c r="B2" s="86"/>
      <c r="C2" s="86"/>
      <c r="D2" s="86"/>
      <c r="E2" s="86"/>
      <c r="F2" s="86"/>
    </row>
    <row r="3" spans="1:26">
      <c r="A3" s="55" t="s">
        <v>121</v>
      </c>
      <c r="B3" s="56" t="s">
        <v>163</v>
      </c>
      <c r="C3" s="56" t="s">
        <v>164</v>
      </c>
      <c r="D3" s="57"/>
    </row>
    <row r="4" spans="1:26">
      <c r="A4" s="58"/>
      <c r="B4" s="54"/>
      <c r="C4" s="54"/>
      <c r="D4" s="59"/>
    </row>
    <row r="5" spans="1:26" ht="13.5" customHeight="1">
      <c r="A5" s="60" t="s">
        <v>122</v>
      </c>
      <c r="B5" s="5" t="s">
        <v>165</v>
      </c>
      <c r="C5" s="13" t="s">
        <v>166</v>
      </c>
      <c r="D5" s="59"/>
    </row>
    <row r="6" spans="1:26" ht="13.5" customHeight="1">
      <c r="A6" s="61" t="s">
        <v>167</v>
      </c>
      <c r="B6" s="5" t="s">
        <v>168</v>
      </c>
      <c r="C6" s="13" t="s">
        <v>169</v>
      </c>
      <c r="D6" s="59"/>
    </row>
    <row r="7" spans="1:26" ht="13.5" customHeight="1">
      <c r="A7" s="62" t="s">
        <v>170</v>
      </c>
      <c r="B7" s="5" t="s">
        <v>171</v>
      </c>
      <c r="C7" s="5"/>
      <c r="D7" s="59"/>
    </row>
    <row r="8" spans="1:26">
      <c r="A8" s="62"/>
      <c r="B8" s="63" t="s">
        <v>172</v>
      </c>
      <c r="C8" s="63" t="s">
        <v>173</v>
      </c>
      <c r="D8" s="64"/>
    </row>
    <row r="11" spans="1:26">
      <c r="A11" s="55" t="s">
        <v>174</v>
      </c>
      <c r="B11" s="57"/>
    </row>
    <row r="12" spans="1:26" ht="21" customHeight="1">
      <c r="A12" s="65" t="s">
        <v>175</v>
      </c>
      <c r="B12" s="66" t="s">
        <v>176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21" customHeight="1">
      <c r="A13" s="65" t="s">
        <v>177</v>
      </c>
      <c r="B13" s="66" t="s">
        <v>178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>
      <c r="A14" s="61" t="s">
        <v>179</v>
      </c>
      <c r="B14" s="59"/>
    </row>
    <row r="15" spans="1:26" ht="6.75" customHeight="1">
      <c r="A15" s="62"/>
      <c r="B15" s="64"/>
    </row>
    <row r="19" spans="1:3">
      <c r="A19" s="55" t="s">
        <v>180</v>
      </c>
      <c r="B19" s="57"/>
    </row>
    <row r="20" spans="1:3" ht="12.75" customHeight="1">
      <c r="A20" s="61" t="s">
        <v>181</v>
      </c>
      <c r="B20" s="59"/>
    </row>
    <row r="21" spans="1:3" ht="15.75" customHeight="1">
      <c r="A21" s="67"/>
      <c r="B21" s="67"/>
    </row>
    <row r="22" spans="1:3" ht="15.75" customHeight="1">
      <c r="A22" s="67" t="s">
        <v>182</v>
      </c>
      <c r="B22" s="67" t="s">
        <v>183</v>
      </c>
      <c r="C22" s="68">
        <v>0</v>
      </c>
    </row>
    <row r="23" spans="1:3" ht="15.75" customHeight="1">
      <c r="A23" s="69" t="s">
        <v>184</v>
      </c>
      <c r="B23" s="69" t="s">
        <v>185</v>
      </c>
      <c r="C23" s="68">
        <v>0</v>
      </c>
    </row>
    <row r="24" spans="1:3" ht="15.75" customHeight="1">
      <c r="A24" s="69" t="s">
        <v>186</v>
      </c>
      <c r="B24" s="69" t="s">
        <v>187</v>
      </c>
      <c r="C24" s="68">
        <v>0</v>
      </c>
    </row>
    <row r="25" spans="1:3" ht="15.75" customHeight="1">
      <c r="A25" s="69" t="s">
        <v>188</v>
      </c>
      <c r="B25" s="69" t="s">
        <v>189</v>
      </c>
      <c r="C25" s="68">
        <v>0.5</v>
      </c>
    </row>
    <row r="26" spans="1:3" ht="15.75" customHeight="1">
      <c r="A26" s="69" t="s">
        <v>190</v>
      </c>
      <c r="B26" s="69" t="s">
        <v>191</v>
      </c>
      <c r="C26" s="68">
        <v>0.5</v>
      </c>
    </row>
    <row r="27" spans="1:3" ht="15.75" customHeight="1">
      <c r="A27" s="69" t="s">
        <v>192</v>
      </c>
      <c r="B27" s="69" t="s">
        <v>193</v>
      </c>
      <c r="C27" s="68">
        <v>0.5</v>
      </c>
    </row>
    <row r="28" spans="1:3" ht="15.75" customHeight="1">
      <c r="A28" s="69" t="s">
        <v>194</v>
      </c>
      <c r="B28" s="69" t="s">
        <v>195</v>
      </c>
      <c r="C28" s="68">
        <v>0.5</v>
      </c>
    </row>
    <row r="29" spans="1:3" ht="15.75" customHeight="1">
      <c r="A29" s="69" t="s">
        <v>196</v>
      </c>
      <c r="B29" s="69" t="s">
        <v>197</v>
      </c>
      <c r="C29" s="68">
        <v>0.5</v>
      </c>
    </row>
    <row r="30" spans="1:3" ht="15.75" customHeight="1">
      <c r="A30" s="69" t="s">
        <v>198</v>
      </c>
      <c r="B30" s="69" t="s">
        <v>199</v>
      </c>
      <c r="C30" s="68">
        <v>0.5</v>
      </c>
    </row>
    <row r="31" spans="1:3" ht="15.75" customHeight="1">
      <c r="A31" s="69" t="s">
        <v>153</v>
      </c>
      <c r="B31" s="69" t="s">
        <v>200</v>
      </c>
      <c r="C31" s="68">
        <v>0.5</v>
      </c>
    </row>
    <row r="32" spans="1:3" ht="15.75" customHeight="1">
      <c r="A32" s="69" t="s">
        <v>201</v>
      </c>
      <c r="B32" s="69" t="s">
        <v>202</v>
      </c>
      <c r="C32" s="68">
        <v>0.5</v>
      </c>
    </row>
    <row r="33" spans="1:3" ht="15.75" customHeight="1">
      <c r="A33" s="69" t="s">
        <v>203</v>
      </c>
      <c r="B33" s="69" t="s">
        <v>204</v>
      </c>
      <c r="C33" s="68">
        <v>0.5</v>
      </c>
    </row>
    <row r="34" spans="1:3" ht="18" customHeight="1">
      <c r="A34" s="69" t="s">
        <v>205</v>
      </c>
      <c r="B34" s="69" t="s">
        <v>206</v>
      </c>
      <c r="C34" s="68">
        <v>0.5</v>
      </c>
    </row>
    <row r="35" spans="1:3" ht="15.75" customHeight="1">
      <c r="A35" s="69" t="s">
        <v>207</v>
      </c>
      <c r="B35" s="69" t="s">
        <v>208</v>
      </c>
      <c r="C35" s="68">
        <v>0.5</v>
      </c>
    </row>
    <row r="36" spans="1:3" ht="15.75" customHeight="1">
      <c r="A36" s="69" t="s">
        <v>154</v>
      </c>
      <c r="B36" s="69" t="s">
        <v>209</v>
      </c>
      <c r="C36" s="68">
        <v>0.5</v>
      </c>
    </row>
    <row r="37" spans="1:3" ht="15.75" customHeight="1">
      <c r="A37" s="69" t="s">
        <v>210</v>
      </c>
      <c r="B37" s="70" t="s">
        <v>211</v>
      </c>
      <c r="C37" s="68" t="s">
        <v>212</v>
      </c>
    </row>
    <row r="38" spans="1:3" ht="15.75" customHeight="1">
      <c r="A38" s="71" t="s">
        <v>213</v>
      </c>
      <c r="B38" s="71" t="s">
        <v>214</v>
      </c>
      <c r="C38" s="68">
        <v>0</v>
      </c>
    </row>
    <row r="39" spans="1:3" ht="15.75" customHeight="1">
      <c r="A39" s="61"/>
      <c r="B39" s="59"/>
    </row>
    <row r="40" spans="1:3" ht="15.75" customHeight="1">
      <c r="A40" s="61" t="s">
        <v>215</v>
      </c>
      <c r="B40" s="59"/>
    </row>
    <row r="41" spans="1:3" ht="15.75" customHeight="1">
      <c r="A41" s="61"/>
      <c r="B41" s="59"/>
    </row>
    <row r="42" spans="1:3" ht="15.75" customHeight="1">
      <c r="A42" s="61" t="s">
        <v>216</v>
      </c>
      <c r="B42" s="59"/>
    </row>
    <row r="43" spans="1:3" ht="15.75" customHeight="1">
      <c r="A43" s="62"/>
      <c r="B43" s="64"/>
    </row>
    <row r="44" spans="1:3" ht="15.75" customHeight="1"/>
    <row r="45" spans="1:3" ht="15.75" customHeight="1"/>
    <row r="46" spans="1:3" ht="15.75" customHeight="1">
      <c r="A46" s="54" t="s">
        <v>217</v>
      </c>
    </row>
    <row r="47" spans="1:3" ht="15.75" customHeight="1"/>
    <row r="48" spans="1:3" ht="15.75" customHeight="1"/>
    <row r="49" spans="1:1" ht="15.75" customHeight="1">
      <c r="A49" s="68" t="s">
        <v>218</v>
      </c>
    </row>
    <row r="50" spans="1:1" ht="15.75" customHeight="1"/>
    <row r="51" spans="1:1" ht="15.75" customHeight="1"/>
    <row r="52" spans="1:1" ht="15.75" customHeight="1"/>
    <row r="53" spans="1:1" ht="15.75" customHeight="1"/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>
      <c r="A60" s="68" t="s">
        <v>219</v>
      </c>
    </row>
    <row r="61" spans="1:1" ht="15.75" customHeight="1">
      <c r="A61" s="68" t="s">
        <v>220</v>
      </c>
    </row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F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Baixa Densidade</vt:lpstr>
      <vt:lpstr>SIMULADOR</vt:lpstr>
      <vt:lpstr>Auxiliar</vt:lpstr>
      <vt:lpstr>MODALIDADE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Rui Miguel</cp:lastModifiedBy>
  <dcterms:created xsi:type="dcterms:W3CDTF">2017-05-14T21:42:36Z</dcterms:created>
  <dcterms:modified xsi:type="dcterms:W3CDTF">2020-08-21T09:43:19Z</dcterms:modified>
</cp:coreProperties>
</file>